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oding Projects\belegger-kees-methode\05-Resources\Templates\"/>
    </mc:Choice>
  </mc:AlternateContent>
  <xr:revisionPtr revIDLastSave="0" documentId="13_ncr:1_{4301044E-4D02-4C21-9B30-48ED1BBB85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es mij" sheetId="1" r:id="rId1"/>
    <sheet name="Kandidaten" sheetId="3" r:id="rId2"/>
    <sheet name="Fiat" sheetId="5" r:id="rId3"/>
    <sheet name="Universums" sheetId="4" r:id="rId4"/>
    <sheet name="Ronde" sheetId="2" r:id="rId5"/>
  </sheets>
  <definedNames>
    <definedName name="_xlnm._FilterDatabase" localSheetId="1" hidden="1">Kandidaten!$A$1:$Q$121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3" l="1" a="1"/>
  <c r="N3" i="3" a="1"/>
  <c r="N4" i="3" a="1"/>
  <c r="N5" i="3" a="1"/>
  <c r="N6" i="3" a="1"/>
  <c r="N7" i="3" a="1"/>
  <c r="N8" i="3" a="1"/>
  <c r="N9" i="3" a="1"/>
  <c r="N10" i="3" a="1"/>
  <c r="N11" i="3" a="1"/>
  <c r="N12" i="3" a="1"/>
  <c r="N13" i="3" a="1"/>
  <c r="N14" i="3" a="1"/>
  <c r="N15" i="3" a="1"/>
  <c r="N16" i="3" a="1"/>
  <c r="N17" i="3" a="1"/>
  <c r="N18" i="3" a="1"/>
  <c r="N19" i="3" a="1"/>
  <c r="N20" i="3" a="1"/>
  <c r="N21" i="3" a="1"/>
  <c r="N22" i="3" a="1"/>
  <c r="N23" i="3" a="1"/>
  <c r="N24" i="3" a="1"/>
  <c r="N25" i="3" a="1"/>
  <c r="N26" i="3" a="1"/>
  <c r="N27" i="3" a="1"/>
  <c r="N28" i="3" a="1"/>
  <c r="N29" i="3" a="1"/>
  <c r="N30" i="3" a="1"/>
  <c r="N31" i="3" a="1"/>
  <c r="N32" i="3" a="1"/>
  <c r="N33" i="3" a="1"/>
  <c r="N34" i="3" a="1"/>
  <c r="N35" i="3" a="1"/>
  <c r="N36" i="3" a="1"/>
  <c r="N37" i="3" a="1"/>
  <c r="N38" i="3" a="1"/>
  <c r="N39" i="3" a="1"/>
  <c r="N40" i="3" a="1"/>
  <c r="N41" i="3" a="1"/>
  <c r="N42" i="3" a="1"/>
  <c r="N43" i="3" a="1"/>
  <c r="N44" i="3" a="1"/>
  <c r="N45" i="3" a="1"/>
  <c r="N46" i="3" a="1"/>
  <c r="N47" i="3" a="1"/>
  <c r="N48" i="3" a="1"/>
  <c r="N49" i="3" a="1"/>
  <c r="N50" i="3" a="1"/>
  <c r="N51" i="3" a="1"/>
  <c r="N52" i="3" a="1"/>
  <c r="N53" i="3" a="1"/>
  <c r="N54" i="3" a="1"/>
  <c r="N55" i="3" a="1"/>
  <c r="N56" i="3" a="1"/>
  <c r="N57" i="3" a="1"/>
  <c r="N58" i="3" a="1"/>
  <c r="N59" i="3" a="1"/>
  <c r="N60" i="3" a="1"/>
  <c r="N61" i="3" a="1"/>
  <c r="N62" i="3" a="1"/>
  <c r="N63" i="3" a="1"/>
  <c r="N64" i="3" a="1"/>
  <c r="N65" i="3" a="1"/>
  <c r="N66" i="3" a="1"/>
  <c r="N67" i="3" a="1"/>
  <c r="N68" i="3" a="1"/>
  <c r="N69" i="3" a="1"/>
  <c r="N70" i="3" a="1"/>
  <c r="N71" i="3" a="1"/>
  <c r="N72" i="3" a="1"/>
  <c r="N73" i="3" a="1"/>
  <c r="N74" i="3" a="1"/>
  <c r="N75" i="3" a="1"/>
  <c r="N76" i="3" a="1"/>
  <c r="N77" i="3" a="1"/>
  <c r="N78" i="3" a="1"/>
  <c r="N79" i="3" a="1"/>
  <c r="N80" i="3" a="1"/>
  <c r="N81" i="3" a="1"/>
  <c r="N82" i="3" a="1"/>
  <c r="N83" i="3" a="1"/>
  <c r="N84" i="3" a="1"/>
  <c r="N85" i="3" a="1"/>
  <c r="N86" i="3" a="1"/>
  <c r="N87" i="3" a="1"/>
  <c r="N88" i="3" a="1"/>
  <c r="N89" i="3" a="1"/>
  <c r="N90" i="3" a="1"/>
  <c r="N91" i="3" a="1"/>
  <c r="N92" i="3" a="1"/>
  <c r="N93" i="3" a="1"/>
  <c r="N94" i="3" a="1"/>
  <c r="N95" i="3" a="1"/>
  <c r="N96" i="3" a="1"/>
  <c r="N97" i="3" a="1"/>
  <c r="N98" i="3" a="1"/>
  <c r="N99" i="3" a="1"/>
  <c r="N100" i="3" a="1"/>
  <c r="N101" i="3" a="1"/>
  <c r="N102" i="3" a="1"/>
  <c r="N103" i="3" a="1"/>
  <c r="N104" i="3" a="1"/>
  <c r="N105" i="3" a="1"/>
  <c r="N106" i="3" a="1"/>
  <c r="N107" i="3" a="1"/>
  <c r="N108" i="3" a="1"/>
  <c r="N109" i="3" a="1"/>
  <c r="N110" i="3" a="1"/>
  <c r="N111" i="3" a="1"/>
  <c r="N112" i="3" a="1"/>
  <c r="N113" i="3" a="1"/>
  <c r="N114" i="3" a="1"/>
  <c r="N115" i="3" a="1"/>
  <c r="N116" i="3" a="1"/>
  <c r="N117" i="3" a="1"/>
  <c r="N118" i="3" a="1"/>
  <c r="N119" i="3" a="1"/>
  <c r="N120" i="3" a="1"/>
  <c r="N121" i="3" a="1"/>
  <c r="M2" i="3" a="1"/>
  <c r="M3" i="3" a="1"/>
  <c r="M4" i="3" a="1"/>
  <c r="M5" i="3" a="1"/>
  <c r="M6" i="3" a="1"/>
  <c r="M7" i="3" a="1"/>
  <c r="M8" i="3" a="1"/>
  <c r="M9" i="3" a="1"/>
  <c r="M10" i="3" a="1"/>
  <c r="M11" i="3" a="1"/>
  <c r="M12" i="3" a="1"/>
  <c r="M13" i="3" a="1"/>
  <c r="M14" i="3" a="1"/>
  <c r="M15" i="3" a="1"/>
  <c r="M16" i="3" a="1"/>
  <c r="M17" i="3" a="1"/>
  <c r="M18" i="3" a="1"/>
  <c r="M19" i="3" a="1"/>
  <c r="M20" i="3" a="1"/>
  <c r="M21" i="3" a="1"/>
  <c r="M22" i="3" a="1"/>
  <c r="M23" i="3" a="1"/>
  <c r="M24" i="3" a="1"/>
  <c r="M25" i="3" a="1"/>
  <c r="M26" i="3" a="1"/>
  <c r="M27" i="3" a="1"/>
  <c r="M28" i="3" a="1"/>
  <c r="M29" i="3" a="1"/>
  <c r="M30" i="3" a="1"/>
  <c r="M31" i="3" a="1"/>
  <c r="M32" i="3" a="1"/>
  <c r="M33" i="3" a="1"/>
  <c r="M34" i="3" a="1"/>
  <c r="M35" i="3" a="1"/>
  <c r="M36" i="3" a="1"/>
  <c r="M37" i="3" a="1"/>
  <c r="M38" i="3" a="1"/>
  <c r="M39" i="3" a="1"/>
  <c r="M40" i="3" a="1"/>
  <c r="M41" i="3" a="1"/>
  <c r="M42" i="3" a="1"/>
  <c r="M43" i="3" a="1"/>
  <c r="M44" i="3" a="1"/>
  <c r="M45" i="3" a="1"/>
  <c r="M46" i="3" a="1"/>
  <c r="M47" i="3" a="1"/>
  <c r="M48" i="3" a="1"/>
  <c r="M49" i="3" a="1"/>
  <c r="M50" i="3" a="1"/>
  <c r="M51" i="3" a="1"/>
  <c r="M52" i="3" a="1"/>
  <c r="M53" i="3" a="1"/>
  <c r="M54" i="3" a="1"/>
  <c r="M55" i="3" a="1"/>
  <c r="M56" i="3" a="1"/>
  <c r="M57" i="3" a="1"/>
  <c r="M58" i="3" a="1"/>
  <c r="M59" i="3" a="1"/>
  <c r="M60" i="3" a="1"/>
  <c r="M61" i="3" a="1"/>
  <c r="M62" i="3" a="1"/>
  <c r="M63" i="3" a="1"/>
  <c r="M64" i="3" a="1"/>
  <c r="M65" i="3" a="1"/>
  <c r="M66" i="3" a="1"/>
  <c r="M67" i="3" a="1"/>
  <c r="M68" i="3" a="1"/>
  <c r="M69" i="3" a="1"/>
  <c r="M70" i="3" a="1"/>
  <c r="M71" i="3" a="1"/>
  <c r="M72" i="3" a="1"/>
  <c r="M73" i="3" a="1"/>
  <c r="M74" i="3" a="1"/>
  <c r="M75" i="3" a="1"/>
  <c r="M76" i="3" a="1"/>
  <c r="M77" i="3" a="1"/>
  <c r="M78" i="3" a="1"/>
  <c r="M79" i="3" a="1"/>
  <c r="M80" i="3" a="1"/>
  <c r="M81" i="3" a="1"/>
  <c r="M82" i="3" a="1"/>
  <c r="M83" i="3" a="1"/>
  <c r="M84" i="3" a="1"/>
  <c r="M85" i="3" a="1"/>
  <c r="M86" i="3" a="1"/>
  <c r="M87" i="3" a="1"/>
  <c r="M88" i="3" a="1"/>
  <c r="M89" i="3" a="1"/>
  <c r="M90" i="3" a="1"/>
  <c r="M91" i="3" a="1"/>
  <c r="M92" i="3" a="1"/>
  <c r="M93" i="3" a="1"/>
  <c r="M94" i="3" a="1"/>
  <c r="M95" i="3" a="1"/>
  <c r="M96" i="3" a="1"/>
  <c r="M97" i="3" a="1"/>
  <c r="M98" i="3" a="1"/>
  <c r="M99" i="3" a="1"/>
  <c r="M100" i="3" a="1"/>
  <c r="M101" i="3" a="1"/>
  <c r="M102" i="3" a="1"/>
  <c r="M103" i="3" a="1"/>
  <c r="M104" i="3" a="1"/>
  <c r="M105" i="3" a="1"/>
  <c r="M106" i="3" a="1"/>
  <c r="M107" i="3" a="1"/>
  <c r="M108" i="3" a="1"/>
  <c r="M109" i="3" a="1"/>
  <c r="M110" i="3" a="1"/>
  <c r="M111" i="3" a="1"/>
  <c r="M112" i="3" a="1"/>
  <c r="M113" i="3" a="1"/>
  <c r="M114" i="3" a="1"/>
  <c r="M115" i="3" a="1"/>
  <c r="M116" i="3" a="1"/>
  <c r="M117" i="3" a="1"/>
  <c r="M118" i="3" a="1"/>
  <c r="M119" i="3" a="1"/>
  <c r="M120" i="3" a="1"/>
  <c r="M121" i="3" a="1"/>
  <c r="L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K2" i="3" a="1"/>
  <c r="K3" i="3" a="1"/>
  <c r="K4" i="3" a="1"/>
  <c r="K5" i="3" a="1"/>
  <c r="K6" i="3" a="1"/>
  <c r="K7" i="3" a="1"/>
  <c r="K8" i="3" a="1"/>
  <c r="K9" i="3" a="1"/>
  <c r="K10" i="3" a="1"/>
  <c r="K11" i="3" a="1"/>
  <c r="K12" i="3" a="1"/>
  <c r="K13" i="3" a="1"/>
  <c r="K14" i="3" a="1"/>
  <c r="K15" i="3" a="1"/>
  <c r="K16" i="3" a="1"/>
  <c r="K17" i="3" a="1"/>
  <c r="K18" i="3" a="1"/>
  <c r="K19" i="3" a="1"/>
  <c r="K20" i="3" a="1"/>
  <c r="K21" i="3" a="1"/>
  <c r="K22" i="3" a="1"/>
  <c r="K23" i="3" a="1"/>
  <c r="K24" i="3" a="1"/>
  <c r="K25" i="3" a="1"/>
  <c r="K26" i="3" a="1"/>
  <c r="K27" i="3" a="1"/>
  <c r="K28" i="3" a="1"/>
  <c r="K29" i="3" a="1"/>
  <c r="K30" i="3" a="1"/>
  <c r="K31" i="3" a="1"/>
  <c r="K32" i="3" a="1"/>
  <c r="K33" i="3" a="1"/>
  <c r="K34" i="3" a="1"/>
  <c r="K35" i="3" a="1"/>
  <c r="K36" i="3" a="1"/>
  <c r="L36" i="3" s="1"/>
  <c r="K37" i="3" a="1"/>
  <c r="L37" i="3" s="1"/>
  <c r="K38" i="3" a="1"/>
  <c r="L38" i="3" s="1"/>
  <c r="K39" i="3" a="1"/>
  <c r="L39" i="3" s="1"/>
  <c r="K40" i="3" a="1"/>
  <c r="L40" i="3" s="1"/>
  <c r="K41" i="3" a="1"/>
  <c r="L41" i="3" s="1"/>
  <c r="K42" i="3" a="1"/>
  <c r="L42" i="3" s="1"/>
  <c r="K43" i="3" a="1"/>
  <c r="L43" i="3" s="1"/>
  <c r="K44" i="3" a="1"/>
  <c r="L44" i="3" s="1"/>
  <c r="K45" i="3" a="1"/>
  <c r="L45" i="3" s="1"/>
  <c r="K46" i="3" a="1"/>
  <c r="L46" i="3" s="1"/>
  <c r="K47" i="3" a="1"/>
  <c r="L47" i="3" s="1"/>
  <c r="K48" i="3" a="1"/>
  <c r="L48" i="3" s="1"/>
  <c r="K49" i="3" a="1"/>
  <c r="L49" i="3" s="1"/>
  <c r="K50" i="3" a="1"/>
  <c r="L50" i="3" s="1"/>
  <c r="K51" i="3" a="1"/>
  <c r="L51" i="3" s="1"/>
  <c r="K52" i="3" a="1"/>
  <c r="L52" i="3" s="1"/>
  <c r="K53" i="3" a="1"/>
  <c r="L53" i="3" s="1"/>
  <c r="K54" i="3" a="1"/>
  <c r="L54" i="3" s="1"/>
  <c r="K55" i="3" a="1"/>
  <c r="L55" i="3" s="1"/>
  <c r="K56" i="3" a="1"/>
  <c r="L56" i="3" s="1"/>
  <c r="K57" i="3" a="1"/>
  <c r="L57" i="3" s="1"/>
  <c r="K58" i="3" a="1"/>
  <c r="L58" i="3" s="1"/>
  <c r="K59" i="3" a="1"/>
  <c r="L59" i="3" s="1"/>
  <c r="K60" i="3" a="1"/>
  <c r="L60" i="3" s="1"/>
  <c r="K61" i="3" a="1"/>
  <c r="L61" i="3" s="1"/>
  <c r="K62" i="3" a="1"/>
  <c r="L62" i="3" s="1"/>
  <c r="K63" i="3" a="1"/>
  <c r="L63" i="3" s="1"/>
  <c r="K64" i="3" a="1"/>
  <c r="L64" i="3" s="1"/>
  <c r="K65" i="3" a="1"/>
  <c r="L65" i="3" s="1"/>
  <c r="K66" i="3" a="1"/>
  <c r="L66" i="3" s="1"/>
  <c r="K67" i="3" a="1"/>
  <c r="L67" i="3" s="1"/>
  <c r="K68" i="3" a="1"/>
  <c r="L68" i="3" s="1"/>
  <c r="K69" i="3" a="1"/>
  <c r="L69" i="3" s="1"/>
  <c r="K70" i="3" a="1"/>
  <c r="L70" i="3" s="1"/>
  <c r="K71" i="3" a="1"/>
  <c r="L71" i="3" s="1"/>
  <c r="K72" i="3" a="1"/>
  <c r="L72" i="3" s="1"/>
  <c r="K73" i="3" a="1"/>
  <c r="L73" i="3" s="1"/>
  <c r="K74" i="3" a="1"/>
  <c r="L74" i="3" s="1"/>
  <c r="K75" i="3" a="1"/>
  <c r="L75" i="3" s="1"/>
  <c r="K76" i="3" a="1"/>
  <c r="L76" i="3" s="1"/>
  <c r="K77" i="3" a="1"/>
  <c r="L77" i="3" s="1"/>
  <c r="K78" i="3" a="1"/>
  <c r="L78" i="3" s="1"/>
  <c r="K79" i="3" a="1"/>
  <c r="L79" i="3" s="1"/>
  <c r="K80" i="3" a="1"/>
  <c r="L80" i="3" s="1"/>
  <c r="K81" i="3" a="1"/>
  <c r="L81" i="3" s="1"/>
  <c r="K82" i="3" a="1"/>
  <c r="L82" i="3" s="1"/>
  <c r="K83" i="3" a="1"/>
  <c r="L83" i="3" s="1"/>
  <c r="K84" i="3" a="1"/>
  <c r="L84" i="3" s="1"/>
  <c r="K85" i="3" a="1"/>
  <c r="L85" i="3" s="1"/>
  <c r="K86" i="3" a="1"/>
  <c r="L86" i="3" s="1"/>
  <c r="K87" i="3" a="1"/>
  <c r="L87" i="3" s="1"/>
  <c r="K88" i="3" a="1"/>
  <c r="L88" i="3" s="1"/>
  <c r="K89" i="3" a="1"/>
  <c r="L89" i="3" s="1"/>
  <c r="K90" i="3" a="1"/>
  <c r="L90" i="3" s="1"/>
  <c r="K91" i="3" a="1"/>
  <c r="L91" i="3" s="1"/>
  <c r="K92" i="3" a="1"/>
  <c r="L92" i="3" s="1"/>
  <c r="K93" i="3" a="1"/>
  <c r="L93" i="3" s="1"/>
  <c r="K94" i="3" a="1"/>
  <c r="L94" i="3" s="1"/>
  <c r="K95" i="3" a="1"/>
  <c r="L95" i="3" s="1"/>
  <c r="K96" i="3" a="1"/>
  <c r="L96" i="3" s="1"/>
  <c r="K97" i="3" a="1"/>
  <c r="L97" i="3" s="1"/>
  <c r="K98" i="3" a="1"/>
  <c r="L98" i="3" s="1"/>
  <c r="K99" i="3" a="1"/>
  <c r="L99" i="3" s="1"/>
  <c r="K100" i="3" a="1"/>
  <c r="L100" i="3" s="1"/>
  <c r="K101" i="3" a="1"/>
  <c r="L101" i="3" s="1"/>
  <c r="K102" i="3" a="1"/>
  <c r="L102" i="3" s="1"/>
  <c r="K103" i="3" a="1"/>
  <c r="L103" i="3" s="1"/>
  <c r="K104" i="3" a="1"/>
  <c r="L104" i="3" s="1"/>
  <c r="K105" i="3" a="1"/>
  <c r="L105" i="3" s="1"/>
  <c r="K106" i="3" a="1"/>
  <c r="L106" i="3" s="1"/>
  <c r="K107" i="3" a="1"/>
  <c r="L107" i="3" s="1"/>
  <c r="K108" i="3" a="1"/>
  <c r="L108" i="3" s="1"/>
  <c r="K109" i="3" a="1"/>
  <c r="L109" i="3" s="1"/>
  <c r="K110" i="3" a="1"/>
  <c r="L110" i="3" s="1"/>
  <c r="K111" i="3" a="1"/>
  <c r="L111" i="3" s="1"/>
  <c r="K112" i="3" a="1"/>
  <c r="L112" i="3" s="1"/>
  <c r="K113" i="3" a="1"/>
  <c r="L113" i="3" s="1"/>
  <c r="K114" i="3" a="1"/>
  <c r="L114" i="3" s="1"/>
  <c r="K115" i="3" a="1"/>
  <c r="L115" i="3" s="1"/>
  <c r="K116" i="3" a="1"/>
  <c r="L116" i="3" s="1"/>
  <c r="K117" i="3" a="1"/>
  <c r="L117" i="3" s="1"/>
  <c r="K118" i="3" a="1"/>
  <c r="L118" i="3" s="1"/>
  <c r="K119" i="3" a="1"/>
  <c r="L119" i="3" s="1"/>
  <c r="K120" i="3" a="1"/>
  <c r="L120" i="3" s="1"/>
  <c r="K121" i="3" a="1"/>
  <c r="L121" i="3" s="1"/>
  <c r="J2" i="3" a="1"/>
  <c r="J3" i="3" a="1"/>
  <c r="J4" i="3" a="1"/>
  <c r="J5" i="3" a="1"/>
  <c r="J6" i="3" a="1"/>
  <c r="J7" i="3" a="1"/>
  <c r="J8" i="3" a="1"/>
  <c r="J9" i="3" a="1"/>
  <c r="J10" i="3" a="1"/>
  <c r="J11" i="3" a="1"/>
  <c r="J12" i="3" a="1"/>
  <c r="J13" i="3" a="1"/>
  <c r="J14" i="3" a="1"/>
  <c r="J15" i="3" a="1"/>
  <c r="J16" i="3" a="1"/>
  <c r="J17" i="3" a="1"/>
  <c r="J18" i="3" a="1"/>
  <c r="J19" i="3" a="1"/>
  <c r="J20" i="3" a="1"/>
  <c r="J21" i="3" a="1"/>
  <c r="J22" i="3" a="1"/>
  <c r="J23" i="3" a="1"/>
  <c r="J24" i="3" a="1"/>
  <c r="J25" i="3" a="1"/>
  <c r="J26" i="3" a="1"/>
  <c r="J27" i="3" a="1"/>
  <c r="J28" i="3" a="1"/>
  <c r="J29" i="3" a="1"/>
  <c r="J30" i="3" a="1"/>
  <c r="J31" i="3" a="1"/>
  <c r="J32" i="3" a="1"/>
  <c r="J33" i="3" a="1"/>
  <c r="J34" i="3" a="1"/>
  <c r="J35" i="3" a="1"/>
  <c r="J36" i="3" a="1"/>
  <c r="J37" i="3" a="1"/>
  <c r="J38" i="3" a="1"/>
  <c r="J39" i="3" a="1"/>
  <c r="J40" i="3" a="1"/>
  <c r="J41" i="3" a="1"/>
  <c r="J42" i="3" a="1"/>
  <c r="J43" i="3" a="1"/>
  <c r="J44" i="3" a="1"/>
  <c r="J45" i="3" a="1"/>
  <c r="J46" i="3" a="1"/>
  <c r="J47" i="3" a="1"/>
  <c r="J48" i="3" a="1"/>
  <c r="J49" i="3" a="1"/>
  <c r="J50" i="3" a="1"/>
  <c r="J51" i="3" a="1"/>
  <c r="J52" i="3" a="1"/>
  <c r="J53" i="3" a="1"/>
  <c r="J54" i="3" a="1"/>
  <c r="J55" i="3" a="1"/>
  <c r="J56" i="3" a="1"/>
  <c r="J57" i="3" a="1"/>
  <c r="J58" i="3" a="1"/>
  <c r="J59" i="3" a="1"/>
  <c r="J60" i="3" a="1"/>
  <c r="J61" i="3" a="1"/>
  <c r="J62" i="3" a="1"/>
  <c r="J63" i="3" a="1"/>
  <c r="J64" i="3" a="1"/>
  <c r="J65" i="3" a="1"/>
  <c r="J66" i="3" a="1"/>
  <c r="J67" i="3" a="1"/>
  <c r="J68" i="3" a="1"/>
  <c r="J69" i="3" a="1"/>
  <c r="J70" i="3" a="1"/>
  <c r="J71" i="3" a="1"/>
  <c r="J72" i="3" a="1"/>
  <c r="J73" i="3" a="1"/>
  <c r="J74" i="3" a="1"/>
  <c r="J75" i="3" a="1"/>
  <c r="J76" i="3" a="1"/>
  <c r="J77" i="3" a="1"/>
  <c r="J78" i="3" a="1"/>
  <c r="J79" i="3" a="1"/>
  <c r="J80" i="3" a="1"/>
  <c r="J81" i="3" a="1"/>
  <c r="J82" i="3" a="1"/>
  <c r="J83" i="3" a="1"/>
  <c r="J84" i="3" a="1"/>
  <c r="J85" i="3" a="1"/>
  <c r="J86" i="3" a="1"/>
  <c r="J87" i="3" a="1"/>
  <c r="J88" i="3" a="1"/>
  <c r="J89" i="3" a="1"/>
  <c r="J90" i="3" a="1"/>
  <c r="J91" i="3" a="1"/>
  <c r="J92" i="3" a="1"/>
  <c r="J93" i="3" a="1"/>
  <c r="J94" i="3" a="1"/>
  <c r="J95" i="3" a="1"/>
  <c r="J96" i="3" a="1"/>
  <c r="J97" i="3" a="1"/>
  <c r="J98" i="3" a="1"/>
  <c r="J99" i="3" a="1"/>
  <c r="J100" i="3" a="1"/>
  <c r="J101" i="3" a="1"/>
  <c r="J102" i="3" a="1"/>
  <c r="J103" i="3" a="1"/>
  <c r="J104" i="3" a="1"/>
  <c r="J105" i="3" a="1"/>
  <c r="J106" i="3" a="1"/>
  <c r="J107" i="3" a="1"/>
  <c r="J108" i="3" a="1"/>
  <c r="J109" i="3" a="1"/>
  <c r="J110" i="3" a="1"/>
  <c r="J111" i="3" a="1"/>
  <c r="J112" i="3" a="1"/>
  <c r="J113" i="3" a="1"/>
  <c r="J114" i="3" a="1"/>
  <c r="J115" i="3" a="1"/>
  <c r="J116" i="3" a="1"/>
  <c r="J117" i="3" a="1"/>
  <c r="J118" i="3" a="1"/>
  <c r="J119" i="3" a="1"/>
  <c r="J120" i="3" a="1"/>
  <c r="J121" i="3" a="1"/>
  <c r="A2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G12" i="2" a="1"/>
  <c r="D12" i="2" a="1"/>
  <c r="A12" i="2" a="1"/>
  <c r="B12" i="2" s="1" a="1"/>
  <c r="G9" i="2"/>
  <c r="E9" i="2"/>
  <c r="C9" i="2"/>
  <c r="A9" i="2"/>
  <c r="E5" i="2" a="1"/>
  <c r="C5" i="2" a="1"/>
  <c r="A5" i="2"/>
  <c r="G5" i="2" s="1"/>
  <c r="C5" i="5" a="1"/>
  <c r="C4" i="5" a="1"/>
  <c r="C3" i="5" a="1"/>
  <c r="C2" i="5" a="1"/>
  <c r="H12" i="2" l="1" a="1"/>
  <c r="E12" i="2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4">
    <bk>
      <extLst>
        <ext uri="{3e2802c4-a4d2-4d8b-9148-e3be6c30e623}">
          <xlrd:rvb i="1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7"/>
        </ext>
      </extLst>
    </bk>
  </futureMetadata>
  <cellMetadata count="1">
    <bk>
      <rc t="1" v="0"/>
    </bk>
  </cellMetadata>
  <valueMetadata count="4">
    <bk>
      <rc t="2" v="0"/>
    </bk>
    <bk>
      <rc t="2" v="1"/>
    </bk>
    <bk>
      <rc t="2" v="2"/>
    </bk>
    <bk>
      <rc t="2" v="3"/>
    </bk>
  </valueMetadata>
</metadata>
</file>

<file path=xl/sharedStrings.xml><?xml version="1.0" encoding="utf-8"?>
<sst xmlns="http://schemas.openxmlformats.org/spreadsheetml/2006/main" count="126" uniqueCount="113">
  <si>
    <t>Screening: van duizenden bedrijven naar vijf tot tien kandidaten</t>
  </si>
  <si>
    <t>Doel</t>
  </si>
  <si>
    <t>Zo gebruik je dit bestand</t>
  </si>
  <si>
    <t>Zet elke kandidaat daarna als nieuwe rij in het universumbestand, met fase Kandidaat.</t>
  </si>
  <si>
    <t>De tabbladen</t>
  </si>
  <si>
    <t>Dit is educatie en geen persoonlijk beleggingsadvies. Je beslist zelf; beleggen brengt risico mee.</t>
  </si>
  <si>
    <t>Waar de uitleg staat</t>
  </si>
  <si>
    <t>De werkwijze staat in 03-Analyseproces/01-Screenen.md.</t>
  </si>
  <si>
    <t>De filters, kolommen en de sectortabel staan in 05-Resources/Screeners/screeners.md.</t>
  </si>
  <si>
    <t>De gedachte erachter staat in 02-Manifesto/03-Screening-Systeem.md.</t>
  </si>
  <si>
    <t>Universum of landenlijst</t>
  </si>
  <si>
    <t>A. Snelle groeiers</t>
  </si>
  <si>
    <t>B. Cyclische bedrijven</t>
  </si>
  <si>
    <t>C. Gereguleerde bedrijven</t>
  </si>
  <si>
    <t>D. Omzetgroei zonder winst</t>
  </si>
  <si>
    <t>E. Amerikaanse smallcaps</t>
  </si>
  <si>
    <t>F. Midcaps</t>
  </si>
  <si>
    <t>G. Life Sciences</t>
  </si>
  <si>
    <t>Landenlijst Nederland</t>
  </si>
  <si>
    <t>Landenlijst Hongkong</t>
  </si>
  <si>
    <t>Landenlijst Verenigde Staten</t>
  </si>
  <si>
    <t>Ticker</t>
  </si>
  <si>
    <t>Land</t>
  </si>
  <si>
    <t>Valuta</t>
  </si>
  <si>
    <t>Sector</t>
  </si>
  <si>
    <t>Industrie</t>
  </si>
  <si>
    <t>Reden om verder te kijken</t>
  </si>
  <si>
    <t>Rol</t>
  </si>
  <si>
    <t>Landen en beurzen</t>
  </si>
  <si>
    <t>Filters in TradingView</t>
  </si>
  <si>
    <t>Sectoren en industrieën aan</t>
  </si>
  <si>
    <t>Hoofdroute: winstgevende bedrijven met hoge groei van omzet en winst</t>
  </si>
  <si>
    <t>Alle DeGiro-landen behalve de Verenigde Staten</t>
  </si>
  <si>
    <t>Market capitalization 200 miljoen tot 10 miljard dollar; Enterprise value to EBITDA ratio 0 tot 7; Debt to equity ratio onder 1; Free cash flow margin % boven 0; Current ratio boven 1. Niet op Price to earnings ratio filteren</t>
  </si>
  <si>
    <t>Vangnet: afhankelijk van overheidsuitgaven, vergunningen of tarieven van een toezichthouder</t>
  </si>
  <si>
    <t>Market capitalization 500 miljoen tot 30 miljard dollar; Revenue growth % meer dan 3; Net margin % meer dan 3; Return on equity % meer dan 8; Debt to equity ratio onder 2; Enterprise value to EBITDA ratio 0 tot 12. C1 infrastructuur ook Dividend yield % meer dan 2,5; C2 overheid en vergunning zonder dividendfilter</t>
  </si>
  <si>
    <t>Vangnet: snel groeiende omzet, nog geen bestendige winst</t>
  </si>
  <si>
    <t>Market capitalization 200 miljoen tot 5 miljard dollar; omzet over de laatste twaalf maanden meer dan 50 miljoen dollar; Revenue growth % meer dan 20; Gross margin % meer dan 30; Net margin % onder 5; Price to sales ratio onder 6; Current ratio boven 1,5</t>
  </si>
  <si>
    <t>Als bij A</t>
  </si>
  <si>
    <t>Vangnet: kleinere winstgevende groeibedrijven in de Verenigde Staten</t>
  </si>
  <si>
    <t>Verenigde Staten: NASDAQ, NYSE, NYSE American</t>
  </si>
  <si>
    <t>Market capitalization 100 miljoen tot 2 miljard dollar; Price boven 3 dollar; Price × average volume boven 1 miljoen dollar; Revenue growth % meer dan 12; Earnings per share diluted growth % meer dan 18; Net margin % meer dan 5; Price to earnings ratio 0 tot 35</t>
  </si>
  <si>
    <t>Vangnet: grotere bedrijven buiten de Verenigde Staten die door hun omvang buiten A vallen</t>
  </si>
  <si>
    <t>Market capitalization 5 tot 30 miljard dollar; Revenue growth % meer dan 8; Earnings per share diluted growth % meer dan 10; Net margin % meer dan 5; Price to earnings ratio 0 tot 30</t>
  </si>
  <si>
    <t>G1 met productomzet: Market capitalization 200 miljoen tot 20 miljard dollar; Revenue growth % meer dan 10; Gross margin % meer dan 50; Debt to equity ratio onder 1. G2 in ontwikkeling: Market capitalization 200 miljoen tot 10 miljard dollar; Current ratio boven 3; Debt to equity ratio onder 0,5; Price to cash ratio onder 3</t>
  </si>
  <si>
    <t>Health Technology: Pharmaceuticals: Major, Pharmaceuticals: Other, Pharmaceuticals: Generic, Biotechnology, Medical Specialties</t>
  </si>
  <si>
    <t>Buiten de hoofdroute: persoonlijke interesse en eigen informatiebronnen</t>
  </si>
  <si>
    <t>Nederland: Euronext Amsterdam</t>
  </si>
  <si>
    <t>Geen ondergrens voor Market capitalization; geen groeifilters</t>
  </si>
  <si>
    <t>Hongkong: Hong Kong Stock Exchange</t>
  </si>
  <si>
    <t>Market capitalization meer dan 1 miljard dollar; Price × average volume boven 1 miljoen dollar; geen groeifilters</t>
  </si>
  <si>
    <t>Market capitalization meer dan 2 miljard dollar; kleinere bedrijven komen via D en E; geen groeifilters</t>
  </si>
  <si>
    <t>#</t>
  </si>
  <si>
    <t>Data</t>
  </si>
  <si>
    <t>Business model</t>
  </si>
  <si>
    <t>Screener</t>
  </si>
  <si>
    <t>DeGiro</t>
  </si>
  <si>
    <t>Wat kan er mis gaan?</t>
  </si>
  <si>
    <t>HKD</t>
  </si>
  <si>
    <t>Omzet model</t>
  </si>
  <si>
    <t>P/E</t>
  </si>
  <si>
    <t>EUR</t>
  </si>
  <si>
    <t>SEK</t>
  </si>
  <si>
    <t>Marktkapitalisatie M</t>
  </si>
  <si>
    <t>Marktkapitalisatie EUR M</t>
  </si>
  <si>
    <t>JPY</t>
  </si>
  <si>
    <t>GBP</t>
  </si>
  <si>
    <t>Range</t>
  </si>
  <si>
    <t>Kandidatenoverzicht</t>
  </si>
  <si>
    <t>Kandidaten</t>
  </si>
  <si>
    <t>Landen</t>
  </si>
  <si>
    <t>Sectoren</t>
  </si>
  <si>
    <t>Kernvelden compleet</t>
  </si>
  <si>
    <t>KERNCONTROLES</t>
  </si>
  <si>
    <t>Zonder reden</t>
  </si>
  <si>
    <t>Zonder risico</t>
  </si>
  <si>
    <t>Zonder omzetmodel</t>
  </si>
  <si>
    <t>Zonder DeGiro-code</t>
  </si>
  <si>
    <t>PER SCREENER</t>
  </si>
  <si>
    <t>AANTAL</t>
  </si>
  <si>
    <t>PER LAND</t>
  </si>
  <si>
    <t>PER SECTOR</t>
  </si>
  <si>
    <t>Automatisch bijgewerkt vanuit Kandidaten</t>
  </si>
  <si>
    <t>Dit bestand helpt je om snel kansrijke aandelen vast te leggen. Je vult alleen Kandidaten in; Ronde geeft automatisch de omvang, spreiding en ontbrekende kerninformatie weer.</t>
  </si>
  <si>
    <t>Werk rechtstreeks op het tabblad Kandidaten. Het tabblad Ronde is alleen een automatisch overzicht en vraagt geen invoer.</t>
  </si>
  <si>
    <t>Voeg op Kandidaten één rij toe per aandeel dat de eerste blik overleeft. Vul minimaal ticker, DeGiro-code, land, screener, sector, reden, belangrijkste risico en omzetmodel in.</t>
  </si>
  <si>
    <t>Schrijf bij Reden om verder te kijken in één tot drie zinnen wat concreet groei of waardering kan aandrijven. Lukt dat niet, dan hoort de naam niet op de lijst.</t>
  </si>
  <si>
    <t>Controleer direct of het aandeel praktisch verhandelbaar is bij DeGiro en noteer de gebruikte DeGiro-code. Een naam die je niet praktisch kunt kopen gaat eraf voordat je er tijd in steekt.</t>
  </si>
  <si>
    <t>Bekijk Ronde alleen wanneer je de lijst wilt controleren: de tellingen, spreiding en ontbrekende kernvelden worden automatisch bijgewerkt.</t>
  </si>
  <si>
    <t>Ronde: automatisch overzicht van het aantal kandidaten, landen, sectoren, volledigheid en verdelingen</t>
  </si>
  <si>
    <t>Kandidaten: één rij per aandeel, met identificatie, marktgegevens, reden, risico en omzetmodel</t>
  </si>
  <si>
    <t>Technology Services, Electronic Technology (zonder Aerospace &amp; Defense), Health Services alleen Services to the Health Industry, Consumer Services (zonder Casinos/Gaming), Retail Trade, Consumer Durables (zonder Motor Vehicles en Homebuilding), Consumer Non-Durables (zonder Tobacco), Commercial Services, Distribution Services, Producer Manufacturing (zonder Metal Fabrication, Auto Parts: OEM en Trucks/Construction/Farm Machinery), Process Industries alleen Chemicals: Specialty, Industrial Specialties en Containers/Packaging, Industrial Services alleen Engineering &amp; Construction, Transportation alleen Air Freight/Couriers en Trucking</t>
  </si>
  <si>
    <t>Vangnet: omzet en winst volgen vooral een grondstofprijs of de economische cyclus</t>
  </si>
  <si>
    <t>Energy Minerals: alle industrieën. Non-Energy Minerals: alle industrieën. Industrial Services: Contract Drilling, Oilfield Services/Equipment. Process Industries: Chemicals: Major Diversified, Chemicals: Agricultural, Agricultural Commodities/Milling, Pulp &amp; Paper, Textiles. Transportation: Marine Shipping. Producer Manufacturing: Metal Fabrication, Auto Parts: OEM, Trucks/Construction/Farm Machinery. Consumer Durables: Motor Vehicles, Homebuilding</t>
  </si>
  <si>
    <t>C1: Utilities alle industrieën, Communications alle industrieën, Transportation: Railroads, Airlines, Other Transportation, Industrial Services: Oil &amp; Gas Pipelines, Environmental Services. C2: Electronic Technology: Aerospace &amp; Defense, Health Services: Hospital/Nursing Management, Managed Health Care, Medical/Nursing Services, Consumer Services: Casinos/Gaming, Consumer Non-Durables: Tobacco, Government: Sovereign</t>
  </si>
  <si>
    <t>De DeGiro-landen in Europa, en Canada; niet de Verenigde Staten</t>
  </si>
  <si>
    <t>Als bij A, D en F</t>
  </si>
  <si>
    <t>Vangnet: farmacie, biotechnologie en medische technologie, met koersen die op een goedkeuring of studie-uitkomst kunnen omslaan</t>
  </si>
  <si>
    <t>H. Financials en vastgoed</t>
  </si>
  <si>
    <t>Vangnet: banken, verzekeraars, vastgoed, financiële dienstverleners en fondsen, met een eigen manier van waarderen</t>
  </si>
  <si>
    <t>H1 banken en verzekeraars: Market capitalization 500 miljoen tot 30 miljard dollar; Price to book ratio 0 tot 1,5; Return on equity % meer dan 10; Price to earnings ratio 0 tot 12. H2 vastgoed: Market capitalization 300 miljoen tot 10 miljard dollar; Price to book ratio 0 tot 1,2; Dividend yield % meer dan 4; Debt to equity ratio onder 1,5. H3 dienstverleners en fondsen: Market capitalization 300 miljoen tot 10 miljard dollar; Revenue growth % meer dan 8; Net margin % meer dan 10; Return on equity % meer dan 12; Price to earnings ratio 0 tot 25; Debt to equity ratio onder 1</t>
  </si>
  <si>
    <t>H1: Finance: Major Banks, Regional Banks, Savings Banks, Property/Casualty Insurance, Multi-Line Insurance, Life/Health Insurance, Specialty Insurance. H2: Finance: Real Estate Investment Trusts, Real Estate Development. H3: Finance: Investment Managers, Investment Banks/Brokers, Insurance Brokers/Services, Financial Conglomerates, Finance/Rental/Leasing; Miscellaneous: Investment Trusts/Mutual Funds, Miscellaneous</t>
  </si>
  <si>
    <t>Alle industrieën behalve Investment Trusts/Mutual Funds en Miscellaneous uit Miscellaneous</t>
  </si>
  <si>
    <t>A, D, E en F delen dezelfde industrieën; B, C, G en H zijn de vangnetten voor de rest, en elke industrie hoort bij precies één van A, B, C, G en H. Alleen E bevat de Verenigde Staten. In de landenlijsten staat alleen Miscellaneous uit. De sectortabel, de vinklijst per universum en de kolommen op het scherm staan in 05-Resources/Screeners/screeners.md.</t>
  </si>
  <si>
    <t>Kopieer dit bestand naar de map van de ronde in de werkmap, bijvoorbeeld Work-in-Progress/Screening 2026-09/, en zet het jaar en de maand in de naam.</t>
  </si>
  <si>
    <t>Typ in de kolom Data de ticker of de bedrijfsnaam en zet de cel om met Gegevens, Gegevenstypen, Aandelen. Controleer dat Excel de juiste beurs kiest. Valuta, marktkapitalisatie, Range en P/E vullen zich daarna vanzelf. Vernieuwen doe je met Gegevens, Alles vernieuwen.</t>
  </si>
  <si>
    <t>Range laat zien waar de koers staat tussen het laagste en het hoogste punt van de afgelopen 52 weken: 0% is het laagste punt, 100% het hoogste.</t>
  </si>
  <si>
    <t>Marktkapitalisatie EUR M rekent om met de wisselkoersen op het tabblad Fiat. Staat de valuta van een aandeel daar niet, dan meldt de kolom dat. Typ dan op Fiat in kolom A een nieuw paar, zoals USD/EUR, zet het om met Gegevens, Gegevenstypen, Aandelen, zet de valutacode in kolom B en kopieer de formule in kolom C mee.</t>
  </si>
  <si>
    <t>Begin met universum A, de hoofdroute. D, E en F gebruiken dezelfde industrieën als A; B, C, G en H zijn de vangnetten voor de industrieën die A buiten laat. Alleen E kijkt naar de Verenigde Staten. De drie landenlijsten zijn voor een kijkje buiten de hoofdroute.</t>
  </si>
  <si>
    <t>Fiat: de wisselkoersen naar euro voor de omgerekende marktkapitalisatie</t>
  </si>
  <si>
    <t>Universums: de acht universums en drie landenlijsten met hun standaardinstellingen als naslag</t>
  </si>
  <si>
    <t>Status: werkversie, in gebruik bij de screeningronde van september 2026. Bijgewerkt op 15 september 2026. Auteur: Kees van Wanrooij, Belegger Kees.</t>
  </si>
  <si>
    <t>Market capitalization 200 miljoen tot 5 miljard dollar; Price x average volume 10 dagen meer dan 50.000; Revenue growth 5 year CAGR meer dan 10; Net income growth % (TTM, YoY) meer dan 10; Net margin % (FY) meer dan 10; Return on equity % (TTM) meer dan 10; Price to earnings ratio onder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</si>
</sst>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"/>
    <numFmt numFmtId="165" formatCode="_([$€-2]\ * #,##0.00_);_([$€-2]\ * \(#,##0.00\);_([$€-2]\ * &quot;-&quot;??_);_(@_)"/>
    <numFmt numFmtId="166" formatCode="_ * #,##0_ ;_ * \-#,##0_ ;_ * &quot;-&quot;??_ ;_ @_ "/>
  </numFmts>
  <fonts count="16">
    <font>
      <sz val="11"/>
      <color theme="1"/>
      <name val="Calibri"/>
      <family val="2"/>
      <scheme val="minor"/>
    </font>
    <font>
      <b/>
      <sz val="10"/>
      <color rgb="FF1D1D1F"/>
      <name val="Inter"/>
    </font>
    <font>
      <sz val="10"/>
      <color rgb="FF1D1D1F"/>
      <name val="Inter"/>
    </font>
    <font>
      <b/>
      <sz val="11"/>
      <color rgb="FF1D1D1F"/>
      <name val="Inter"/>
    </font>
    <font>
      <sz val="10"/>
      <color rgb="FF68686D"/>
      <name val="Inter"/>
    </font>
    <font>
      <b/>
      <sz val="16"/>
      <color rgb="FFC4303C"/>
      <name val="Inter"/>
    </font>
    <font>
      <sz val="11"/>
      <color theme="1"/>
      <name val="Calibri"/>
      <family val="2"/>
      <scheme val="minor"/>
    </font>
    <font>
      <b/>
      <sz val="18"/>
      <color rgb="FFFFFFFF"/>
      <name val="Aptos"/>
      <family val="2"/>
    </font>
    <font>
      <i/>
      <sz val="10"/>
      <color rgb="FF666666"/>
      <name val="Aptos"/>
      <family val="2"/>
    </font>
    <font>
      <sz val="11"/>
      <color theme="1"/>
      <name val="Aptos"/>
      <family val="2"/>
    </font>
    <font>
      <b/>
      <sz val="11"/>
      <color rgb="FF1D1D1F"/>
      <name val="Aptos"/>
      <family val="2"/>
    </font>
    <font>
      <b/>
      <sz val="20"/>
      <color theme="1"/>
      <name val="Aptos"/>
      <family val="2"/>
    </font>
    <font>
      <b/>
      <sz val="11"/>
      <color rgb="FFFFFFFF"/>
      <name val="Aptos"/>
      <family val="2"/>
    </font>
    <font>
      <b/>
      <sz val="16"/>
      <color theme="1"/>
      <name val="Aptos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7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D2D2D7"/>
      </left>
      <right style="thin">
        <color rgb="FFD2D2D7"/>
      </right>
      <top style="thin">
        <color rgb="FFD2D2D7"/>
      </top>
      <bottom style="thin">
        <color rgb="FFD2D2D7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center"/>
    </xf>
    <xf numFmtId="165" fontId="0" fillId="0" borderId="0" xfId="0" applyNumberFormat="1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166" fontId="2" fillId="0" borderId="1" xfId="1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9" fontId="2" fillId="0" borderId="1" xfId="2" applyFont="1" applyFill="1" applyBorder="1" applyAlignment="1">
      <alignment vertical="center"/>
    </xf>
    <xf numFmtId="9" fontId="2" fillId="0" borderId="1" xfId="1" applyNumberFormat="1" applyFont="1" applyFill="1" applyBorder="1" applyAlignment="1">
      <alignment vertical="center"/>
    </xf>
    <xf numFmtId="9" fontId="2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10" fillId="6" borderId="0" xfId="0" applyFont="1" applyFill="1" applyAlignment="1">
      <alignment vertical="center"/>
    </xf>
    <xf numFmtId="0" fontId="3" fillId="0" borderId="0" xfId="0" applyFont="1" applyAlignment="1">
      <alignment wrapText="1"/>
    </xf>
    <xf numFmtId="166" fontId="0" fillId="0" borderId="0" xfId="0" applyNumberFormat="1" applyAlignment="1">
      <alignment vertical="center"/>
    </xf>
    <xf numFmtId="166" fontId="2" fillId="0" borderId="1" xfId="0" applyNumberFormat="1" applyFont="1" applyBorder="1" applyAlignment="1">
      <alignment vertical="center"/>
    </xf>
    <xf numFmtId="9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1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12" fillId="5" borderId="0" xfId="0" applyFont="1" applyFill="1" applyAlignment="1">
      <alignment vertical="center"/>
    </xf>
    <xf numFmtId="1" fontId="13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0" borderId="0" xfId="0" applyFont="1" applyAlignment="1">
      <alignment vertical="center" wrapText="1"/>
    </xf>
    <xf numFmtId="1" fontId="11" fillId="0" borderId="0" xfId="0" applyNumberFormat="1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SupportingPropertyBagStructure" Target="richData/rdsupportingpropertybagstructure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ichStyles" Target="richData/richStyles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microsoft.com/office/2017/06/relationships/rdSupportingPropertyBag" Target="richData/rdsupportingpropertybag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linkedentity">
      <keyFlags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core">
      <keyFlags>
        <key name="%EntityServiceId">
          <flag name="ShowInCardView" value="0"/>
          <flag name="ShowInDotNotation" value="0"/>
          <flag name="ShowInAutoComplete" value="0"/>
        </key>
        <key name="%EntitySubDomain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DotNotation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  <key name="%OutdatedReason">
          <flag name="ShowInCardView" value="0"/>
          <flag name="ShowInDotNotation" value="0"/>
          <flag name="ShowInAutoComplete" value="0"/>
          <flag name="ExcludeFromCalcComparison" value="1"/>
        </key>
      </keyFlags>
    </type>
  </types>
</rvTypesInfo>
</file>

<file path=xl/richData/rdrichvalue.xml><?xml version="1.0" encoding="utf-8"?>
<rvData xmlns="http://schemas.microsoft.com/office/spreadsheetml/2017/richdata" count="8">
  <rv s="0">
    <v>en-US</v>
    <v>avblpr</v>
    <v>268435456</v>
    <v>1</v>
    <v>Powered by Refinitiv</v>
    <v>0</v>
    <v>HKD/EUR</v>
    <v>2</v>
    <v>3</v>
    <v>Finance</v>
    <v>4</v>
    <v>0.11260000000000001</v>
    <v>0.1061</v>
    <v>5.1E-5</v>
    <v>4.6199999999999995E-4</v>
    <v>EUR</v>
    <v>HKD</v>
    <v>0.1106</v>
    <v>Currency Pair</v>
    <v>46280.854756944442</v>
    <v>0.1103</v>
    <v>Hong Kong Dollar/Euro FX Cross Rate</v>
    <v>0.1104</v>
    <v>0.1104</v>
    <v>0.1105</v>
    <v>HKDEUR</v>
    <v>HKD/EUR</v>
  </rv>
  <rv s="1">
    <v>0</v>
  </rv>
  <rv s="0">
    <v>en-US</v>
    <v>avupar</v>
    <v>268435456</v>
    <v>1</v>
    <v>Powered by Refinitiv</v>
    <v>0</v>
    <v>SEK/EUR</v>
    <v>2</v>
    <v>3</v>
    <v>Finance</v>
    <v>4</v>
    <v>9.5200000000000007E-2</v>
    <v>8.8400000000000006E-2</v>
    <v>0</v>
    <v>0</v>
    <v>EUR</v>
    <v>SEK</v>
    <v>8.8999999999999996E-2</v>
    <v>Currency Pair</v>
    <v>46280.854803240742</v>
    <v>8.8599999999999998E-2</v>
    <v>Swedish Krona/Euro FX Cross Rate</v>
    <v>8.8599999999999998E-2</v>
    <v>8.8599999999999998E-2</v>
    <v>8.8599999999999998E-2</v>
    <v>SEKEUR</v>
    <v>SEK/EUR</v>
  </rv>
  <rv s="1">
    <v>2</v>
  </rv>
  <rv s="0">
    <v>en-US</v>
    <v>ave1m7</v>
    <v>268435456</v>
    <v>1</v>
    <v>Powered by Refinitiv</v>
    <v>0</v>
    <v>JPY/EUR</v>
    <v>2</v>
    <v>3</v>
    <v>Finance</v>
    <v>4</v>
    <v>5.8050000000000003E-3</v>
    <v>5.3189999999999999E-3</v>
    <v>-2.3E-5</v>
    <v>-4.1010000000000005E-3</v>
    <v>EUR</v>
    <v>JPY</v>
    <v>5.6129999999999999E-3</v>
    <v>Currency Pair</v>
    <v>46280.854826388888</v>
    <v>5.5830000000000003E-3</v>
    <v>Japanese Yen/Euro FX Cross Rate</v>
    <v>5.6080000000000001E-3</v>
    <v>5.6080000000000001E-3</v>
    <v>5.5849999999999997E-3</v>
    <v>JPYEUR</v>
    <v>JPY/EUR</v>
  </rv>
  <rv s="1">
    <v>4</v>
  </rv>
  <rv s="0">
    <v>en-US</v>
    <v>avycmw</v>
    <v>268435456</v>
    <v>1</v>
    <v>Powered by Refinitiv</v>
    <v>0</v>
    <v>GBP/EUR</v>
    <v>2</v>
    <v>3</v>
    <v>Finance</v>
    <v>4</v>
    <v>1.1827000000000001</v>
    <v>1.1274</v>
    <v>-1.1999999999999999E-3</v>
    <v>-1.0269999999999999E-3</v>
    <v>EUR</v>
    <v>GBP</v>
    <v>1.1692</v>
    <v>Currency Pair</v>
    <v>46280.854814814818</v>
    <v>1.1673</v>
    <v>UK Pound Sterling/Euro FX Cross Rate</v>
    <v>1.1686000000000001</v>
    <v>1.1682999999999999</v>
    <v>1.1671</v>
    <v>GBPEUR</v>
    <v>GBP/EUR</v>
  </rv>
  <rv s="1">
    <v>6</v>
  </rv>
</rvData>
</file>

<file path=xl/richData/rdrichvaluestructure.xml><?xml version="1.0" encoding="utf-8"?>
<rvStructures xmlns="http://schemas.microsoft.com/office/spreadsheetml/2017/richdata" count="2">
  <s t="_linkedentitycore">
    <k n="%EntityCulture" t="s"/>
    <k n="%EntityId" t="s"/>
    <k n="%EntityServiceId"/>
    <k n="%IsRefreshable" t="b"/>
    <k n="%ProviderInfo" t="s"/>
    <k n="_Display" t="spb"/>
    <k n="_DisplayString" t="s"/>
    <k n="_Flags" t="spb"/>
    <k n="_Format" t="spb"/>
    <k n="_Icon" t="s"/>
    <k n="_SubLabel" t="spb"/>
    <k n="52 week high"/>
    <k n="52 week low"/>
    <k n="Change"/>
    <k n="Change (%)"/>
    <k n="Currency" t="s"/>
    <k n="From currency" t="s"/>
    <k n="High"/>
    <k n="Instrument type" t="s"/>
    <k n="Last trade time"/>
    <k n="Low"/>
    <k n="Name" t="s"/>
    <k n="Open"/>
    <k n="Previous close"/>
    <k n="Price"/>
    <k n="Ticker symbol" t="s"/>
    <k n="UniqueName" t="s"/>
  </s>
  <s t="_linkedentity">
    <k n="%cvi" t="r"/>
  </s>
</rvStructures>
</file>

<file path=xl/richData/rdsupportingpropertybag.xml><?xml version="1.0" encoding="utf-8"?>
<supportingPropertyBags xmlns="http://schemas.microsoft.com/office/spreadsheetml/2017/richdata2">
  <spbArrays count="1">
    <a count="27">
      <v t="s">%EntityServiceId</v>
      <v t="s">_Format</v>
      <v t="s">%IsRefreshable</v>
      <v t="s">%EntityCulture</v>
      <v t="s">%EntityId</v>
      <v t="s">_Icon</v>
      <v t="s">_Display</v>
      <v t="s">Name</v>
      <v t="s">Price</v>
      <v t="s">_SubLabel</v>
      <v t="s">Last trade time</v>
      <v t="s">Ticker symbol</v>
      <v t="s">Change</v>
      <v t="s">Change (%)</v>
      <v t="s">Currency</v>
      <v t="s">From currency</v>
      <v t="s">Previous close</v>
      <v t="s">Open</v>
      <v t="s">High</v>
      <v t="s">Low</v>
      <v t="s">52 week high</v>
      <v t="s">52 week low</v>
      <v t="s">Instrument type</v>
      <v t="s">_Flags</v>
      <v t="s">UniqueName</v>
      <v t="s">_DisplayString</v>
      <v t="s">%ProviderInfo</v>
    </a>
  </spbArrays>
  <spbData count="5">
    <spb s="0">
      <v>0</v>
      <v>Name</v>
    </spb>
    <spb s="1">
      <v>0</v>
      <v>0</v>
      <v>0</v>
    </spb>
    <spb s="2">
      <v>1</v>
      <v>1</v>
    </spb>
    <spb s="3">
      <v>1</v>
      <v>1</v>
      <v>2</v>
      <v>1</v>
      <v>1</v>
      <v>1</v>
      <v>3</v>
      <v>1</v>
      <v>1</v>
      <v>1</v>
      <v>4</v>
      <v>5</v>
    </spb>
    <spb s="4">
      <v>GMT</v>
    </spb>
  </spbData>
</supportingPropertyBags>
</file>

<file path=xl/richData/rdsupportingpropertybagstructure.xml><?xml version="1.0" encoding="utf-8"?>
<spbStructures xmlns="http://schemas.microsoft.com/office/spreadsheetml/2017/richdata2" count="5">
  <s>
    <k n="^Order" t="spba"/>
    <k n="TitleProperty" t="s"/>
  </s>
  <s>
    <k n="ShowInCardView" t="b"/>
    <k n="ShowInDotNotation" t="b"/>
    <k n="ShowInAutoComplete" t="b"/>
  </s>
  <s>
    <k n="UniqueName" t="spb"/>
    <k n="`%ProviderInfo" t="spb"/>
  </s>
  <s>
    <k n="Low" t="i"/>
    <k n="High" t="i"/>
    <k n="Name" t="i"/>
    <k n="Open" t="i"/>
    <k n="Price" t="i"/>
    <k n="Change" t="i"/>
    <k n="Change (%)" t="i"/>
    <k n="52 week low" t="i"/>
    <k n="52 week high" t="i"/>
    <k n="Previous close" t="i"/>
    <k n="Last trade time" t="i"/>
    <k n="`%EntityServiceId" t="i"/>
  </s>
  <s>
    <k n="Last trade time" t="s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4">
    <x:dxf>
      <x:numFmt numFmtId="2" formatCode="0.00"/>
    </x:dxf>
    <x:dxf>
      <x:numFmt numFmtId="0" formatCode="General"/>
    </x:dxf>
    <x:dxf>
      <x:numFmt numFmtId="27" formatCode="d/m/yyyy\ hh:mm"/>
    </x:dxf>
    <x:dxf>
      <x:numFmt numFmtId="14" formatCode="0.00%"/>
    </x:dxf>
  </dxfs>
  <richProperties>
    <rPr n="NumberFormat" t="s"/>
    <rPr n="IsTitleField" t="b"/>
  </richProperties>
  <richStyles>
    <rSty dxfid="1">
      <rpv i="0">_([$€-x-euro2] * #,##0.00_);_([$€-x-euro2] * (#,##0.00);_([$€-x-euro2] * "-"??_);_(@_)</rpv>
    </rSty>
    <rSty>
      <rpv i="1">1</rpv>
    </rSty>
    <rSty dxfid="3"/>
    <rSty dxfid="2"/>
    <rSty dxfid="0">
      <rpv i="0">0.00</rpv>
    </rSty>
  </richStyles>
</rich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1"/>
  <sheetViews>
    <sheetView showGridLines="0" tabSelected="1" topLeftCell="A5" workbookViewId="0">
      <selection activeCell="A32" sqref="A32"/>
    </sheetView>
  </sheetViews>
  <sheetFormatPr defaultRowHeight="15"/>
  <cols>
    <col min="1" max="1" width="118" customWidth="1"/>
  </cols>
  <sheetData>
    <row r="1" spans="1:1" ht="20.25">
      <c r="A1" s="1" t="s">
        <v>0</v>
      </c>
    </row>
    <row r="3" spans="1:1">
      <c r="A3" s="23" t="s">
        <v>1</v>
      </c>
    </row>
    <row r="4" spans="1:1" ht="25.5">
      <c r="A4" s="2" t="s">
        <v>83</v>
      </c>
    </row>
    <row r="5" spans="1:1">
      <c r="A5" s="27"/>
    </row>
    <row r="6" spans="1:1">
      <c r="A6" s="23" t="s">
        <v>2</v>
      </c>
    </row>
    <row r="7" spans="1:1" ht="25.5">
      <c r="A7" s="2" t="s">
        <v>104</v>
      </c>
    </row>
    <row r="8" spans="1:1">
      <c r="A8" s="2" t="s">
        <v>84</v>
      </c>
    </row>
    <row r="9" spans="1:1" ht="25.5">
      <c r="A9" s="2" t="s">
        <v>85</v>
      </c>
    </row>
    <row r="10" spans="1:1" ht="38.25">
      <c r="A10" s="2" t="s">
        <v>105</v>
      </c>
    </row>
    <row r="11" spans="1:1" ht="25.5">
      <c r="A11" s="2" t="s">
        <v>106</v>
      </c>
    </row>
    <row r="12" spans="1:1" ht="38.25">
      <c r="A12" s="2" t="s">
        <v>107</v>
      </c>
    </row>
    <row r="13" spans="1:1" ht="25.5">
      <c r="A13" s="2" t="s">
        <v>108</v>
      </c>
    </row>
    <row r="14" spans="1:1" ht="26.25">
      <c r="A14" s="28" t="s">
        <v>86</v>
      </c>
    </row>
    <row r="15" spans="1:1" ht="26.25">
      <c r="A15" s="29" t="s">
        <v>87</v>
      </c>
    </row>
    <row r="16" spans="1:1">
      <c r="A16" s="2" t="s">
        <v>88</v>
      </c>
    </row>
    <row r="17" spans="1:1">
      <c r="A17" s="2" t="s">
        <v>3</v>
      </c>
    </row>
    <row r="18" spans="1:1">
      <c r="A18" s="2"/>
    </row>
    <row r="19" spans="1:1">
      <c r="A19" s="30" t="s">
        <v>4</v>
      </c>
    </row>
    <row r="20" spans="1:1">
      <c r="A20" s="3" t="s">
        <v>90</v>
      </c>
    </row>
    <row r="21" spans="1:1">
      <c r="A21" s="3" t="s">
        <v>109</v>
      </c>
    </row>
    <row r="22" spans="1:1">
      <c r="A22" s="28" t="s">
        <v>110</v>
      </c>
    </row>
    <row r="23" spans="1:1">
      <c r="A23" s="29" t="s">
        <v>89</v>
      </c>
    </row>
    <row r="24" spans="1:1">
      <c r="A24" s="3"/>
    </row>
    <row r="25" spans="1:1" ht="26.25">
      <c r="A25" s="3" t="s">
        <v>111</v>
      </c>
    </row>
    <row r="26" spans="1:1">
      <c r="A26" s="3" t="s">
        <v>5</v>
      </c>
    </row>
    <row r="28" spans="1:1">
      <c r="A28" s="30" t="s">
        <v>6</v>
      </c>
    </row>
    <row r="29" spans="1:1">
      <c r="A29" s="28" t="s">
        <v>7</v>
      </c>
    </row>
    <row r="30" spans="1:1">
      <c r="A30" s="28" t="s">
        <v>8</v>
      </c>
    </row>
    <row r="31" spans="1:1">
      <c r="A31" s="28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21"/>
  <sheetViews>
    <sheetView workbookViewId="0">
      <pane xSplit="2" ySplit="1" topLeftCell="J2" activePane="bottomRight" state="frozen"/>
      <selection pane="topRight"/>
      <selection pane="bottomLeft"/>
      <selection pane="bottomRight" activeCell="B2" sqref="B2:Q10"/>
    </sheetView>
  </sheetViews>
  <sheetFormatPr defaultRowHeight="15"/>
  <cols>
    <col min="1" max="1" width="4.28515625" style="11" bestFit="1" customWidth="1"/>
    <col min="2" max="2" width="8.85546875" style="10" bestFit="1" customWidth="1"/>
    <col min="3" max="3" width="61.42578125" style="11" bestFit="1" customWidth="1"/>
    <col min="4" max="4" width="12.7109375" style="10" customWidth="1"/>
    <col min="5" max="5" width="10.7109375" style="11" customWidth="1"/>
    <col min="6" max="6" width="14" style="11" customWidth="1"/>
    <col min="7" max="7" width="23.7109375" style="11" customWidth="1"/>
    <col min="8" max="8" width="38.140625" style="11" customWidth="1"/>
    <col min="9" max="9" width="37.28515625" style="11" bestFit="1" customWidth="1"/>
    <col min="10" max="10" width="9.140625" style="11" customWidth="1"/>
    <col min="11" max="11" width="21.7109375" style="11" bestFit="1" customWidth="1"/>
    <col min="12" max="12" width="26.140625" style="11" bestFit="1" customWidth="1"/>
    <col min="13" max="13" width="9.5703125" style="11" customWidth="1"/>
    <col min="14" max="14" width="8.85546875" style="11" customWidth="1"/>
    <col min="15" max="15" width="57.28515625" style="11" bestFit="1" customWidth="1"/>
    <col min="16" max="16" width="50.42578125" style="11" bestFit="1" customWidth="1"/>
    <col min="17" max="17" width="61.28515625" style="11" bestFit="1" customWidth="1"/>
    <col min="18" max="16384" width="9.140625" style="11"/>
  </cols>
  <sheetData>
    <row r="1" spans="1:17" s="8" customFormat="1" ht="20.100000000000001" customHeight="1">
      <c r="A1" s="6" t="s">
        <v>52</v>
      </c>
      <c r="B1" s="6" t="s">
        <v>21</v>
      </c>
      <c r="C1" s="6" t="s">
        <v>53</v>
      </c>
      <c r="D1" s="6" t="s">
        <v>56</v>
      </c>
      <c r="E1" s="6" t="s">
        <v>22</v>
      </c>
      <c r="F1" s="6" t="s">
        <v>55</v>
      </c>
      <c r="G1" s="6" t="s">
        <v>24</v>
      </c>
      <c r="H1" s="6" t="s">
        <v>25</v>
      </c>
      <c r="I1" s="6" t="s">
        <v>54</v>
      </c>
      <c r="J1" s="6" t="s">
        <v>23</v>
      </c>
      <c r="K1" s="6" t="s">
        <v>63</v>
      </c>
      <c r="L1" s="6" t="s">
        <v>64</v>
      </c>
      <c r="M1" s="6" t="s">
        <v>67</v>
      </c>
      <c r="N1" s="6" t="s">
        <v>60</v>
      </c>
      <c r="O1" s="6" t="s">
        <v>26</v>
      </c>
      <c r="P1" s="6" t="s">
        <v>57</v>
      </c>
      <c r="Q1" s="6" t="s">
        <v>59</v>
      </c>
    </row>
    <row r="2" spans="1:17">
      <c r="A2" s="9" t="str">
        <f t="shared" ref="A2:A33" si="0">IF(B2="","",ROW()-1)</f>
        <v/>
      </c>
      <c r="G2" s="9"/>
      <c r="J2" s="9" t="str" cm="1">
        <f t="array" ref="J2">IFERROR(_FV(C2,"Currency"),"")</f>
        <v/>
      </c>
      <c r="K2" s="13" t="str" cm="1">
        <f t="array" ref="K2">IFERROR(_FV(C2,"Market cap",TRUE)/1000000,"")</f>
        <v/>
      </c>
      <c r="L2" s="13" t="str">
        <f>IF(K2="","",IFERROR(VLOOKUP(J2,Fiat!$B$1:$C$20,2,FALSE)*K2,"Valuta ontbreekt op Fiat"))</f>
        <v/>
      </c>
      <c r="M2" s="17" t="str" cm="1">
        <f t="array" ref="M2">IFERROR((_FV(C2,"Price")-_FV(C2,"52 week low",TRUE))/(_FV(C2,"52 week high",TRUE)-_FV(C2,"52 week low",TRUE)),"")</f>
        <v/>
      </c>
      <c r="N2" s="14" t="str" cm="1">
        <f t="array" ref="N2">IFERROR(IF(_FV(C2,"P/E",TRUE)&gt;0.1,ROUND(_FV(C2,"P/E",TRUE),1)&amp;"x",""),"")</f>
        <v/>
      </c>
    </row>
    <row r="3" spans="1:17">
      <c r="A3" s="9" t="str">
        <f t="shared" si="0"/>
        <v/>
      </c>
      <c r="F3" s="9"/>
      <c r="J3" s="9" t="str" cm="1">
        <f t="array" ref="J3">IFERROR(_FV(C3,"Currency"),"")</f>
        <v/>
      </c>
      <c r="K3" s="13" t="str" cm="1">
        <f t="array" ref="K3">IFERROR(_FV(C3,"Market cap",TRUE)/1000000,"")</f>
        <v/>
      </c>
      <c r="L3" s="13" t="str">
        <f>IF(K3="","",IFERROR(VLOOKUP(J3,Fiat!$B$1:$C$20,2,FALSE)*K3,"Valuta ontbreekt op Fiat"))</f>
        <v/>
      </c>
      <c r="M3" s="17" t="str" cm="1">
        <f t="array" ref="M3">IFERROR((_FV(C3,"Price")-_FV(C3,"52 week low",TRUE))/(_FV(C3,"52 week high",TRUE)-_FV(C3,"52 week low",TRUE)),"")</f>
        <v/>
      </c>
      <c r="N3" s="14" t="str" cm="1">
        <f t="array" ref="N3">IFERROR(IF(_FV(C3,"P/E",TRUE)&gt;0.1,ROUND(_FV(C3,"P/E",TRUE),1)&amp;"x",""),"")</f>
        <v/>
      </c>
    </row>
    <row r="4" spans="1:17">
      <c r="A4" s="9" t="str">
        <f t="shared" si="0"/>
        <v/>
      </c>
      <c r="G4" s="9"/>
      <c r="H4" s="9"/>
      <c r="I4" s="9"/>
      <c r="J4" s="9" t="str" cm="1">
        <f t="array" ref="J4">IFERROR(_FV(C4,"Currency"),"")</f>
        <v/>
      </c>
      <c r="K4" s="13" t="str" cm="1">
        <f t="array" ref="K4">IFERROR(_FV(C4,"Market cap",TRUE)/1000000,"")</f>
        <v/>
      </c>
      <c r="L4" s="13" t="str">
        <f>IF(K4="","",IFERROR(VLOOKUP(J4,Fiat!$B$1:$C$20,2,FALSE)*K4,"Valuta ontbreekt op Fiat"))</f>
        <v/>
      </c>
      <c r="M4" s="17" t="str" cm="1">
        <f t="array" ref="M4">IFERROR((_FV(C4,"Price")-_FV(C4,"52 week low",TRUE))/(_FV(C4,"52 week high",TRUE)-_FV(C4,"52 week low",TRUE)),"")</f>
        <v/>
      </c>
      <c r="N4" s="14" t="str" cm="1">
        <f t="array" ref="N4">IFERROR(IF(_FV(C4,"P/E",TRUE)&gt;0.1,ROUND(_FV(C4,"P/E",TRUE),1)&amp;"x",""),"")</f>
        <v/>
      </c>
    </row>
    <row r="5" spans="1:17">
      <c r="A5" s="9" t="str">
        <f t="shared" si="0"/>
        <v/>
      </c>
      <c r="G5" s="9"/>
      <c r="J5" s="9" t="str" cm="1">
        <f t="array" ref="J5">IFERROR(_FV(C5,"Currency"),"")</f>
        <v/>
      </c>
      <c r="K5" s="13" t="str" cm="1">
        <f t="array" ref="K5">IFERROR(_FV(C5,"Market cap",TRUE)/1000000,"")</f>
        <v/>
      </c>
      <c r="L5" s="13" t="str">
        <f>IF(K5="","",IFERROR(VLOOKUP(J5,Fiat!$B$1:$C$20,2,FALSE)*K5,"Valuta ontbreekt op Fiat"))</f>
        <v/>
      </c>
      <c r="M5" s="17" t="str" cm="1">
        <f t="array" ref="M5">IFERROR((_FV(C5,"Price")-_FV(C5,"52 week low",TRUE))/(_FV(C5,"52 week high",TRUE)-_FV(C5,"52 week low",TRUE)),"")</f>
        <v/>
      </c>
      <c r="N5" s="14" t="str" cm="1">
        <f t="array" ref="N5">IFERROR(IF(_FV(C5,"P/E",TRUE)&gt;0.1,ROUND(_FV(C5,"P/E",TRUE),1)&amp;"x",""),"")</f>
        <v/>
      </c>
    </row>
    <row r="6" spans="1:17">
      <c r="A6" s="9" t="str">
        <f t="shared" si="0"/>
        <v/>
      </c>
      <c r="B6" s="15"/>
      <c r="C6" s="9"/>
      <c r="D6" s="15"/>
      <c r="E6" s="9"/>
      <c r="F6" s="9"/>
      <c r="G6" s="9"/>
      <c r="H6" s="9"/>
      <c r="I6" s="9"/>
      <c r="J6" s="9" t="str" cm="1">
        <f t="array" ref="J6">IFERROR(_FV(C6,"Currency"),"")</f>
        <v/>
      </c>
      <c r="K6" s="13" t="str" cm="1">
        <f t="array" ref="K6">IFERROR(_FV(C6,"Market cap",TRUE)/1000000,"")</f>
        <v/>
      </c>
      <c r="L6" s="13" t="str">
        <f>IF(K6="","",IFERROR(VLOOKUP(J6,Fiat!$B$1:$C$20,2,FALSE)*K6,"Valuta ontbreekt op Fiat"))</f>
        <v/>
      </c>
      <c r="M6" s="17" t="str" cm="1">
        <f t="array" ref="M6">IFERROR((_FV(C6,"Price")-_FV(C6,"52 week low",TRUE))/(_FV(C6,"52 week high",TRUE)-_FV(C6,"52 week low",TRUE)),"")</f>
        <v/>
      </c>
      <c r="N6" s="14" t="str" cm="1">
        <f t="array" ref="N6">IFERROR(IF(_FV(C6,"P/E",TRUE)&gt;0.1,ROUND(_FV(C6,"P/E",TRUE),1)&amp;"x",""),"")</f>
        <v/>
      </c>
      <c r="O6" s="12"/>
      <c r="P6" s="9"/>
      <c r="Q6" s="9"/>
    </row>
    <row r="7" spans="1:17">
      <c r="A7" s="9" t="str">
        <f t="shared" si="0"/>
        <v/>
      </c>
      <c r="B7" s="15"/>
      <c r="C7" s="9"/>
      <c r="D7" s="15"/>
      <c r="E7" s="9"/>
      <c r="F7" s="9"/>
      <c r="G7" s="9"/>
      <c r="H7" s="9"/>
      <c r="I7" s="9"/>
      <c r="J7" s="9" t="str" cm="1">
        <f t="array" ref="J7">IFERROR(_FV(C7,"Currency"),"")</f>
        <v/>
      </c>
      <c r="K7" s="13" t="str" cm="1">
        <f t="array" ref="K7">IFERROR(_FV(C7,"Market cap",TRUE)/1000000,"")</f>
        <v/>
      </c>
      <c r="L7" s="13" t="str">
        <f>IF(K7="","",IFERROR(VLOOKUP(J7,Fiat!$B$1:$C$20,2,FALSE)*K7,"Valuta ontbreekt op Fiat"))</f>
        <v/>
      </c>
      <c r="M7" s="17" t="str" cm="1">
        <f t="array" ref="M7">IFERROR((_FV(C7,"Price")-_FV(C7,"52 week low",TRUE))/(_FV(C7,"52 week high",TRUE)-_FV(C7,"52 week low",TRUE)),"")</f>
        <v/>
      </c>
      <c r="N7" s="14" t="str" cm="1">
        <f t="array" ref="N7">IFERROR(IF(_FV(C7,"P/E",TRUE)&gt;0.1,ROUND(_FV(C7,"P/E",TRUE),1)&amp;"x",""),"")</f>
        <v/>
      </c>
      <c r="O7" s="12"/>
      <c r="P7" s="12"/>
      <c r="Q7" s="12"/>
    </row>
    <row r="8" spans="1:17">
      <c r="A8" s="9" t="str">
        <f t="shared" si="0"/>
        <v/>
      </c>
      <c r="B8" s="15"/>
      <c r="C8" s="9"/>
      <c r="D8" s="15"/>
      <c r="E8" s="9"/>
      <c r="G8" s="9"/>
      <c r="H8" s="9"/>
      <c r="I8" s="9"/>
      <c r="J8" s="9" t="str" cm="1">
        <f t="array" ref="J8">IFERROR(_FV(C8,"Currency"),"")</f>
        <v/>
      </c>
      <c r="K8" s="13" t="str" cm="1">
        <f t="array" ref="K8">IFERROR(_FV(C8,"Market cap",TRUE)/1000000,"")</f>
        <v/>
      </c>
      <c r="L8" s="13" t="str">
        <f>IF(K8="","",IFERROR(VLOOKUP(J8,Fiat!$B$1:$C$20,2,FALSE)*K8,"Valuta ontbreekt op Fiat"))</f>
        <v/>
      </c>
      <c r="M8" s="17" t="str" cm="1">
        <f t="array" ref="M8">IFERROR((_FV(C8,"Price")-_FV(C8,"52 week low",TRUE))/(_FV(C8,"52 week high",TRUE)-_FV(C8,"52 week low",TRUE)),"")</f>
        <v/>
      </c>
      <c r="N8" s="14" t="str" cm="1">
        <f t="array" ref="N8">IFERROR(IF(_FV(C8,"P/E",TRUE)&gt;0.1,ROUND(_FV(C8,"P/E",TRUE),1)&amp;"x",""),"")</f>
        <v/>
      </c>
      <c r="O8" s="12"/>
      <c r="P8" s="12"/>
      <c r="Q8" s="12"/>
    </row>
    <row r="9" spans="1:17">
      <c r="A9" s="9" t="str">
        <f t="shared" si="0"/>
        <v/>
      </c>
      <c r="B9" s="15"/>
      <c r="C9" s="9"/>
      <c r="D9" s="15"/>
      <c r="E9" s="9"/>
      <c r="F9" s="9"/>
      <c r="G9" s="9"/>
      <c r="H9" s="9"/>
      <c r="I9" s="9"/>
      <c r="J9" s="9" t="str" cm="1">
        <f t="array" ref="J9">IFERROR(_FV(C9,"Currency"),"")</f>
        <v/>
      </c>
      <c r="K9" s="13" t="str" cm="1">
        <f t="array" ref="K9">IFERROR(_FV(C9,"Market cap",TRUE)/1000000,"")</f>
        <v/>
      </c>
      <c r="L9" s="13" t="str">
        <f>IF(K9="","",IFERROR(VLOOKUP(J9,Fiat!$B$1:$C$20,2,FALSE)*K9,"Valuta ontbreekt op Fiat"))</f>
        <v/>
      </c>
      <c r="M9" s="17" t="str" cm="1">
        <f t="array" ref="M9">IFERROR((_FV(C9,"Price")-_FV(C9,"52 week low",TRUE))/(_FV(C9,"52 week high",TRUE)-_FV(C9,"52 week low",TRUE)),"")</f>
        <v/>
      </c>
      <c r="N9" s="14" t="str" cm="1">
        <f t="array" ref="N9">IFERROR(IF(_FV(C9,"P/E",TRUE)&gt;0.1,ROUND(_FV(C9,"P/E",TRUE),1)&amp;"x",""),"")</f>
        <v/>
      </c>
      <c r="O9" s="9"/>
      <c r="P9" s="9"/>
      <c r="Q9" s="9"/>
    </row>
    <row r="10" spans="1:17">
      <c r="A10" s="9" t="str">
        <f t="shared" si="0"/>
        <v/>
      </c>
      <c r="F10" s="9"/>
      <c r="G10" s="9"/>
      <c r="J10" s="9" t="str" cm="1">
        <f t="array" ref="J10">IFERROR(_FV(C10,"Currency"),"")</f>
        <v/>
      </c>
      <c r="K10" s="13" t="str" cm="1">
        <f t="array" ref="K10">IFERROR(_FV(C10,"Market cap",TRUE)/1000000,"")</f>
        <v/>
      </c>
      <c r="L10" s="13" t="str">
        <f>IF(K10="","",IFERROR(VLOOKUP(J10,Fiat!$B$1:$C$20,2,FALSE)*K10,"Valuta ontbreekt op Fiat"))</f>
        <v/>
      </c>
      <c r="M10" s="17" t="str" cm="1">
        <f t="array" ref="M10">IFERROR((_FV(C10,"Price")-_FV(C10,"52 week low",TRUE))/(_FV(C10,"52 week high",TRUE)-_FV(C10,"52 week low",TRUE)),"")</f>
        <v/>
      </c>
      <c r="N10" s="14" t="str" cm="1">
        <f t="array" ref="N10">IFERROR(IF(_FV(C10,"P/E",TRUE)&gt;0.1,ROUND(_FV(C10,"P/E",TRUE),1)&amp;"x",""),"")</f>
        <v/>
      </c>
    </row>
    <row r="11" spans="1:17">
      <c r="A11" s="9" t="str">
        <f t="shared" si="0"/>
        <v/>
      </c>
      <c r="J11" s="11" t="str" cm="1">
        <f t="array" ref="J11">IFERROR(_FV(C11,"Currency"),"")</f>
        <v/>
      </c>
      <c r="K11" s="24" t="str" cm="1">
        <f t="array" ref="K11">IFERROR(_FV(C11,"Market cap",TRUE)/1000000,"")</f>
        <v/>
      </c>
      <c r="L11" s="24" t="str">
        <f>IF(K11="","",IFERROR(VLOOKUP(J11,Fiat!$B$1:$C$20,2,FALSE)*K11,"Valuta ontbreekt op Fiat"))</f>
        <v/>
      </c>
      <c r="M11" s="26" t="str" cm="1">
        <f t="array" ref="M11">IFERROR((_FV(C11,"Price")-_FV(C11,"52 week low",TRUE))/(_FV(C11,"52 week high",TRUE)-_FV(C11,"52 week low",TRUE)),"")</f>
        <v/>
      </c>
      <c r="N11" s="11" t="str" cm="1">
        <f t="array" ref="N11">IFERROR(IF(_FV(C11,"P/E",TRUE)&gt;0.1,ROUND(_FV(C11,"P/E",TRUE),1)&amp;"x",""),"")</f>
        <v/>
      </c>
    </row>
    <row r="12" spans="1:17">
      <c r="A12" s="9" t="str">
        <f t="shared" si="0"/>
        <v/>
      </c>
      <c r="J12" s="11" t="str" cm="1">
        <f t="array" ref="J12">IFERROR(_FV(C12,"Currency"),"")</f>
        <v/>
      </c>
      <c r="K12" s="24" t="str" cm="1">
        <f t="array" ref="K12">IFERROR(_FV(C12,"Market cap",TRUE)/1000000,"")</f>
        <v/>
      </c>
      <c r="L12" s="24" t="str">
        <f>IF(K12="","",IFERROR(VLOOKUP(J12,Fiat!$B$1:$C$20,2,FALSE)*K12,"Valuta ontbreekt op Fiat"))</f>
        <v/>
      </c>
      <c r="M12" s="26" t="str" cm="1">
        <f t="array" ref="M12">IFERROR((_FV(C12,"Price")-_FV(C12,"52 week low",TRUE))/(_FV(C12,"52 week high",TRUE)-_FV(C12,"52 week low",TRUE)),"")</f>
        <v/>
      </c>
      <c r="N12" s="11" t="str" cm="1">
        <f t="array" ref="N12">IFERROR(IF(_FV(C12,"P/E",TRUE)&gt;0.1,ROUND(_FV(C12,"P/E",TRUE),1)&amp;"x",""),"")</f>
        <v/>
      </c>
    </row>
    <row r="13" spans="1:17">
      <c r="A13" s="9" t="str">
        <f t="shared" si="0"/>
        <v/>
      </c>
      <c r="J13" s="11" t="str" cm="1">
        <f t="array" ref="J13">IFERROR(_FV(C13,"Currency"),"")</f>
        <v/>
      </c>
      <c r="K13" s="24" t="str" cm="1">
        <f t="array" ref="K13">IFERROR(_FV(C13,"Market cap",TRUE)/1000000,"")</f>
        <v/>
      </c>
      <c r="L13" s="24" t="str">
        <f>IF(K13="","",IFERROR(VLOOKUP(J13,Fiat!$B$1:$C$20,2,FALSE)*K13,"Valuta ontbreekt op Fiat"))</f>
        <v/>
      </c>
      <c r="M13" s="26" t="str" cm="1">
        <f t="array" ref="M13">IFERROR((_FV(C13,"Price")-_FV(C13,"52 week low",TRUE))/(_FV(C13,"52 week high",TRUE)-_FV(C13,"52 week low",TRUE)),"")</f>
        <v/>
      </c>
      <c r="N13" s="11" t="str" cm="1">
        <f t="array" ref="N13">IFERROR(IF(_FV(C13,"P/E",TRUE)&gt;0.1,ROUND(_FV(C13,"P/E",TRUE),1)&amp;"x",""),"")</f>
        <v/>
      </c>
    </row>
    <row r="14" spans="1:17">
      <c r="A14" s="9" t="str">
        <f t="shared" si="0"/>
        <v/>
      </c>
      <c r="B14" s="15"/>
      <c r="C14" s="9"/>
      <c r="D14" s="15"/>
      <c r="E14" s="9"/>
      <c r="F14" s="9"/>
      <c r="G14" s="9"/>
      <c r="H14" s="9"/>
      <c r="I14" s="9"/>
      <c r="J14" s="9" t="str" cm="1">
        <f t="array" ref="J14">IFERROR(_FV(C14,"Currency"),"")</f>
        <v/>
      </c>
      <c r="K14" s="13" t="str" cm="1">
        <f t="array" ref="K14">IFERROR(_FV(C14,"Market cap",TRUE)/1000000,"")</f>
        <v/>
      </c>
      <c r="L14" s="13" t="str">
        <f>IF(K14="","",IFERROR(VLOOKUP(J14,Fiat!$B$1:$C$20,2,FALSE)*K14,"Valuta ontbreekt op Fiat"))</f>
        <v/>
      </c>
      <c r="M14" s="18" t="str" cm="1">
        <f t="array" ref="M14">IFERROR((_FV(C14,"Price")-_FV(C14,"52 week low",TRUE))/(_FV(C14,"52 week high",TRUE)-_FV(C14,"52 week low",TRUE)),"")</f>
        <v/>
      </c>
      <c r="N14" s="16" t="str" cm="1">
        <f t="array" ref="N14">IFERROR(IF(_FV(C14,"P/E",TRUE)&gt;0.1,ROUND(_FV(C14,"P/E",TRUE),1)&amp;"x",""),"")</f>
        <v/>
      </c>
      <c r="O14" s="12"/>
      <c r="P14" s="12"/>
      <c r="Q14" s="12"/>
    </row>
    <row r="15" spans="1:17">
      <c r="A15" s="9" t="str">
        <f t="shared" si="0"/>
        <v/>
      </c>
      <c r="B15" s="15"/>
      <c r="C15" s="9"/>
      <c r="D15" s="15"/>
      <c r="E15" s="9"/>
      <c r="F15" s="9"/>
      <c r="G15" s="9"/>
      <c r="H15" s="9"/>
      <c r="I15" s="9"/>
      <c r="J15" s="9" t="str" cm="1">
        <f t="array" ref="J15">IFERROR(_FV(C15,"Currency"),"")</f>
        <v/>
      </c>
      <c r="K15" s="13" t="str" cm="1">
        <f t="array" ref="K15">IFERROR(_FV(C15,"Market cap",TRUE)/1000000,"")</f>
        <v/>
      </c>
      <c r="L15" s="13" t="str">
        <f>IF(K15="","",IFERROR(VLOOKUP(J15,Fiat!$B$1:$C$20,2,FALSE)*K15,"Valuta ontbreekt op Fiat"))</f>
        <v/>
      </c>
      <c r="M15" s="18" t="str" cm="1">
        <f t="array" ref="M15">IFERROR((_FV(C15,"Price")-_FV(C15,"52 week low",TRUE))/(_FV(C15,"52 week high",TRUE)-_FV(C15,"52 week low",TRUE)),"")</f>
        <v/>
      </c>
      <c r="N15" s="16" t="str" cm="1">
        <f t="array" ref="N15">IFERROR(IF(_FV(C15,"P/E",TRUE)&gt;0.1,ROUND(_FV(C15,"P/E",TRUE),1)&amp;"x",""),"")</f>
        <v/>
      </c>
      <c r="O15" s="12"/>
      <c r="P15" s="12"/>
      <c r="Q15" s="12"/>
    </row>
    <row r="16" spans="1:17">
      <c r="A16" s="9" t="str">
        <f t="shared" si="0"/>
        <v/>
      </c>
      <c r="B16" s="15"/>
      <c r="C16" s="9"/>
      <c r="D16" s="15"/>
      <c r="E16" s="9"/>
      <c r="F16" s="9"/>
      <c r="G16" s="9"/>
      <c r="H16" s="9"/>
      <c r="I16" s="9"/>
      <c r="J16" s="9" t="str" cm="1">
        <f t="array" ref="J16">IFERROR(_FV(C16,"Currency"),"")</f>
        <v/>
      </c>
      <c r="K16" s="13" t="str" cm="1">
        <f t="array" ref="K16">IFERROR(_FV(C16,"Market cap",TRUE)/1000000,"")</f>
        <v/>
      </c>
      <c r="L16" s="13" t="str">
        <f>IF(K16="","",IFERROR(VLOOKUP(J16,Fiat!$B$1:$C$20,2,FALSE)*K16,"Valuta ontbreekt op Fiat"))</f>
        <v/>
      </c>
      <c r="M16" s="18" t="str" cm="1">
        <f t="array" ref="M16">IFERROR((_FV(C16,"Price")-_FV(C16,"52 week low",TRUE))/(_FV(C16,"52 week high",TRUE)-_FV(C16,"52 week low",TRUE)),"")</f>
        <v/>
      </c>
      <c r="N16" s="16" t="str" cm="1">
        <f t="array" ref="N16">IFERROR(IF(_FV(C16,"P/E",TRUE)&gt;0.1,ROUND(_FV(C16,"P/E",TRUE),1)&amp;"x",""),"")</f>
        <v/>
      </c>
      <c r="O16" s="12"/>
      <c r="P16" s="12"/>
      <c r="Q16" s="12"/>
    </row>
    <row r="17" spans="1:17">
      <c r="A17" s="9" t="str">
        <f t="shared" si="0"/>
        <v/>
      </c>
      <c r="B17" s="15"/>
      <c r="C17" s="9"/>
      <c r="D17" s="15"/>
      <c r="E17" s="9"/>
      <c r="F17" s="9"/>
      <c r="G17" s="9"/>
      <c r="H17" s="9"/>
      <c r="I17" s="9"/>
      <c r="J17" s="9" t="str" cm="1">
        <f t="array" ref="J17">IFERROR(_FV(C17,"Currency"),"")</f>
        <v/>
      </c>
      <c r="K17" s="13" t="str" cm="1">
        <f t="array" ref="K17">IFERROR(_FV(C17,"Market cap",TRUE)/1000000,"")</f>
        <v/>
      </c>
      <c r="L17" s="13" t="str">
        <f>IF(K17="","",IFERROR(VLOOKUP(J17,Fiat!$B$1:$C$20,2,FALSE)*K17,"Valuta ontbreekt op Fiat"))</f>
        <v/>
      </c>
      <c r="M17" s="18" t="str" cm="1">
        <f t="array" ref="M17">IFERROR((_FV(C17,"Price")-_FV(C17,"52 week low",TRUE))/(_FV(C17,"52 week high",TRUE)-_FV(C17,"52 week low",TRUE)),"")</f>
        <v/>
      </c>
      <c r="N17" s="16" t="str" cm="1">
        <f t="array" ref="N17">IFERROR(IF(_FV(C17,"P/E",TRUE)&gt;0.1,ROUND(_FV(C17,"P/E",TRUE),1)&amp;"x",""),"")</f>
        <v/>
      </c>
      <c r="O17" s="12"/>
      <c r="P17" s="12"/>
      <c r="Q17" s="12"/>
    </row>
    <row r="18" spans="1:17">
      <c r="A18" s="9" t="str">
        <f t="shared" si="0"/>
        <v/>
      </c>
      <c r="B18" s="15"/>
      <c r="C18" s="9"/>
      <c r="D18" s="15"/>
      <c r="E18" s="9"/>
      <c r="F18" s="9"/>
      <c r="G18" s="9"/>
      <c r="H18" s="9"/>
      <c r="I18" s="9"/>
      <c r="J18" s="9" t="str" cm="1">
        <f t="array" ref="J18">IFERROR(_FV(C18,"Currency"),"")</f>
        <v/>
      </c>
      <c r="K18" s="13" t="str" cm="1">
        <f t="array" ref="K18">IFERROR(_FV(C18,"Market cap",TRUE)/1000000,"")</f>
        <v/>
      </c>
      <c r="L18" s="13" t="str">
        <f>IF(K18="","",IFERROR(VLOOKUP(J18,Fiat!$B$1:$C$20,2,FALSE)*K18,"Valuta ontbreekt op Fiat"))</f>
        <v/>
      </c>
      <c r="M18" s="18" t="str" cm="1">
        <f t="array" ref="M18">IFERROR((_FV(C18,"Price")-_FV(C18,"52 week low",TRUE))/(_FV(C18,"52 week high",TRUE)-_FV(C18,"52 week low",TRUE)),"")</f>
        <v/>
      </c>
      <c r="N18" s="16" t="str" cm="1">
        <f t="array" ref="N18">IFERROR(IF(_FV(C18,"P/E",TRUE)&gt;0.1,ROUND(_FV(C18,"P/E",TRUE),1)&amp;"x",""),"")</f>
        <v/>
      </c>
      <c r="O18" s="12"/>
      <c r="P18" s="12"/>
      <c r="Q18" s="12"/>
    </row>
    <row r="19" spans="1:17">
      <c r="A19" s="9" t="str">
        <f t="shared" si="0"/>
        <v/>
      </c>
      <c r="B19" s="15"/>
      <c r="C19" s="9"/>
      <c r="D19" s="15"/>
      <c r="E19" s="9"/>
      <c r="F19" s="9"/>
      <c r="G19" s="9"/>
      <c r="H19" s="9"/>
      <c r="I19" s="9"/>
      <c r="J19" s="9" t="str" cm="1">
        <f t="array" ref="J19">IFERROR(_FV(C19,"Currency"),"")</f>
        <v/>
      </c>
      <c r="K19" s="13" t="str" cm="1">
        <f t="array" ref="K19">IFERROR(_FV(C19,"Market cap",TRUE)/1000000,"")</f>
        <v/>
      </c>
      <c r="L19" s="13" t="str">
        <f>IF(K19="","",IFERROR(VLOOKUP(J19,Fiat!$B$1:$C$20,2,FALSE)*K19,"Valuta ontbreekt op Fiat"))</f>
        <v/>
      </c>
      <c r="M19" s="18" t="str" cm="1">
        <f t="array" ref="M19">IFERROR((_FV(C19,"Price")-_FV(C19,"52 week low",TRUE))/(_FV(C19,"52 week high",TRUE)-_FV(C19,"52 week low",TRUE)),"")</f>
        <v/>
      </c>
      <c r="N19" s="16" t="str" cm="1">
        <f t="array" ref="N19">IFERROR(IF(_FV(C19,"P/E",TRUE)&gt;0.1,ROUND(_FV(C19,"P/E",TRUE),1)&amp;"x",""),"")</f>
        <v/>
      </c>
      <c r="O19" s="12"/>
      <c r="P19" s="12"/>
      <c r="Q19" s="12"/>
    </row>
    <row r="20" spans="1:17">
      <c r="A20" s="9" t="str">
        <f t="shared" si="0"/>
        <v/>
      </c>
      <c r="B20" s="15"/>
      <c r="C20" s="9"/>
      <c r="D20" s="15"/>
      <c r="E20" s="9"/>
      <c r="F20" s="9"/>
      <c r="G20" s="9"/>
      <c r="H20" s="9"/>
      <c r="I20" s="9"/>
      <c r="J20" s="9" t="str" cm="1">
        <f t="array" ref="J20">IFERROR(_FV(C20,"Currency"),"")</f>
        <v/>
      </c>
      <c r="K20" s="13" t="str" cm="1">
        <f t="array" ref="K20">IFERROR(_FV(C20,"Market cap",TRUE)/1000000,"")</f>
        <v/>
      </c>
      <c r="L20" s="13" t="str">
        <f>IF(K20="","",IFERROR(VLOOKUP(J20,Fiat!$B$1:$C$20,2,FALSE)*K20,"Valuta ontbreekt op Fiat"))</f>
        <v/>
      </c>
      <c r="M20" s="18" t="str" cm="1">
        <f t="array" ref="M20">IFERROR((_FV(C20,"Price")-_FV(C20,"52 week low",TRUE))/(_FV(C20,"52 week high",TRUE)-_FV(C20,"52 week low",TRUE)),"")</f>
        <v/>
      </c>
      <c r="N20" s="16" t="str" cm="1">
        <f t="array" ref="N20">IFERROR(IF(_FV(C20,"P/E",TRUE)&gt;0.1,ROUND(_FV(C20,"P/E",TRUE),1)&amp;"x",""),"")</f>
        <v/>
      </c>
      <c r="O20" s="12"/>
      <c r="P20" s="12"/>
      <c r="Q20" s="12"/>
    </row>
    <row r="21" spans="1:17">
      <c r="A21" s="9" t="str">
        <f t="shared" si="0"/>
        <v/>
      </c>
      <c r="B21" s="15"/>
      <c r="C21" s="9"/>
      <c r="D21" s="15"/>
      <c r="E21" s="9"/>
      <c r="F21" s="9"/>
      <c r="G21" s="9"/>
      <c r="H21" s="9"/>
      <c r="I21" s="9"/>
      <c r="J21" s="9" t="str" cm="1">
        <f t="array" ref="J21">IFERROR(_FV(C21,"Currency"),"")</f>
        <v/>
      </c>
      <c r="K21" s="25" t="str" cm="1">
        <f t="array" ref="K21">IFERROR(_FV(C21,"Market cap",TRUE)/1000000,"")</f>
        <v/>
      </c>
      <c r="L21" s="25" t="str">
        <f>IF(K21="","",IFERROR(VLOOKUP(J21,Fiat!$B$1:$C$20,2,FALSE)*K21,"Valuta ontbreekt op Fiat"))</f>
        <v/>
      </c>
      <c r="M21" s="19" t="str" cm="1">
        <f t="array" ref="M21">IFERROR((_FV(C21,"Price")-_FV(C21,"52 week low",TRUE))/(_FV(C21,"52 week high",TRUE)-_FV(C21,"52 week low",TRUE)),"")</f>
        <v/>
      </c>
      <c r="N21" s="16" t="str" cm="1">
        <f t="array" ref="N21">IFERROR(IF(_FV(C21,"P/E",TRUE)&gt;0.1,ROUND(_FV(C21,"P/E",TRUE),1)&amp;"x",""),"")</f>
        <v/>
      </c>
      <c r="O21" s="12"/>
      <c r="P21" s="12"/>
      <c r="Q21" s="12"/>
    </row>
    <row r="22" spans="1:17">
      <c r="A22" s="9" t="str">
        <f t="shared" si="0"/>
        <v/>
      </c>
      <c r="B22" s="15"/>
      <c r="C22" s="9"/>
      <c r="D22" s="15"/>
      <c r="E22" s="9"/>
      <c r="F22" s="9"/>
      <c r="G22" s="9"/>
      <c r="H22" s="9"/>
      <c r="I22" s="9"/>
      <c r="J22" s="9" t="str" cm="1">
        <f t="array" ref="J22">IFERROR(_FV(C22,"Currency"),"")</f>
        <v/>
      </c>
      <c r="K22" s="25" t="str" cm="1">
        <f t="array" ref="K22">IFERROR(_FV(C22,"Market cap",TRUE)/1000000,"")</f>
        <v/>
      </c>
      <c r="L22" s="25" t="str">
        <f>IF(K22="","",IFERROR(VLOOKUP(J22,Fiat!$B$1:$C$20,2,FALSE)*K22,"Valuta ontbreekt op Fiat"))</f>
        <v/>
      </c>
      <c r="M22" s="19" t="str" cm="1">
        <f t="array" ref="M22">IFERROR((_FV(C22,"Price")-_FV(C22,"52 week low",TRUE))/(_FV(C22,"52 week high",TRUE)-_FV(C22,"52 week low",TRUE)),"")</f>
        <v/>
      </c>
      <c r="N22" s="16" t="str" cm="1">
        <f t="array" ref="N22">IFERROR(IF(_FV(C22,"P/E",TRUE)&gt;0.1,ROUND(_FV(C22,"P/E",TRUE),1)&amp;"x",""),"")</f>
        <v/>
      </c>
      <c r="O22" s="12"/>
      <c r="P22" s="12"/>
      <c r="Q22" s="12"/>
    </row>
    <row r="23" spans="1:17">
      <c r="A23" s="9" t="str">
        <f t="shared" si="0"/>
        <v/>
      </c>
      <c r="B23" s="15"/>
      <c r="C23" s="9"/>
      <c r="D23" s="15"/>
      <c r="E23" s="9"/>
      <c r="F23" s="9"/>
      <c r="G23" s="9"/>
      <c r="H23" s="9"/>
      <c r="I23" s="9"/>
      <c r="J23" s="9" t="str" cm="1">
        <f t="array" ref="J23">IFERROR(_FV(C23,"Currency"),"")</f>
        <v/>
      </c>
      <c r="K23" s="25" t="str" cm="1">
        <f t="array" ref="K23">IFERROR(_FV(C23,"Market cap",TRUE)/1000000,"")</f>
        <v/>
      </c>
      <c r="L23" s="25" t="str">
        <f>IF(K23="","",IFERROR(VLOOKUP(J23,Fiat!$B$1:$C$20,2,FALSE)*K23,"Valuta ontbreekt op Fiat"))</f>
        <v/>
      </c>
      <c r="M23" s="19" t="str" cm="1">
        <f t="array" ref="M23">IFERROR((_FV(C23,"Price")-_FV(C23,"52 week low",TRUE))/(_FV(C23,"52 week high",TRUE)-_FV(C23,"52 week low",TRUE)),"")</f>
        <v/>
      </c>
      <c r="N23" s="16" t="str" cm="1">
        <f t="array" ref="N23">IFERROR(IF(_FV(C23,"P/E",TRUE)&gt;0.1,ROUND(_FV(C23,"P/E",TRUE),1)&amp;"x",""),"")</f>
        <v/>
      </c>
      <c r="O23" s="12"/>
      <c r="P23" s="12"/>
      <c r="Q23" s="12"/>
    </row>
    <row r="24" spans="1:17">
      <c r="A24" s="9" t="str">
        <f t="shared" si="0"/>
        <v/>
      </c>
      <c r="B24" s="15"/>
      <c r="C24" s="9"/>
      <c r="D24" s="15"/>
      <c r="E24" s="9"/>
      <c r="F24" s="9"/>
      <c r="G24" s="9"/>
      <c r="H24" s="9"/>
      <c r="I24" s="9"/>
      <c r="J24" s="9" t="str" cm="1">
        <f t="array" ref="J24">IFERROR(_FV(C24,"Currency"),"")</f>
        <v/>
      </c>
      <c r="K24" s="25" t="str" cm="1">
        <f t="array" ref="K24">IFERROR(_FV(C24,"Market cap",TRUE)/1000000,"")</f>
        <v/>
      </c>
      <c r="L24" s="25" t="str">
        <f>IF(K24="","",IFERROR(VLOOKUP(J24,Fiat!$B$1:$C$20,2,FALSE)*K24,"Valuta ontbreekt op Fiat"))</f>
        <v/>
      </c>
      <c r="M24" s="19" t="str" cm="1">
        <f t="array" ref="M24">IFERROR((_FV(C24,"Price")-_FV(C24,"52 week low",TRUE))/(_FV(C24,"52 week high",TRUE)-_FV(C24,"52 week low",TRUE)),"")</f>
        <v/>
      </c>
      <c r="N24" s="16" t="str" cm="1">
        <f t="array" ref="N24">IFERROR(IF(_FV(C24,"P/E",TRUE)&gt;0.1,ROUND(_FV(C24,"P/E",TRUE),1)&amp;"x",""),"")</f>
        <v/>
      </c>
      <c r="O24" s="12"/>
      <c r="P24" s="12"/>
      <c r="Q24" s="12"/>
    </row>
    <row r="25" spans="1:17">
      <c r="A25" s="9" t="str">
        <f t="shared" si="0"/>
        <v/>
      </c>
      <c r="B25" s="15"/>
      <c r="C25" s="9"/>
      <c r="D25" s="15"/>
      <c r="E25" s="9"/>
      <c r="F25" s="9"/>
      <c r="G25" s="9"/>
      <c r="H25" s="9"/>
      <c r="I25" s="9"/>
      <c r="J25" s="9" t="str" cm="1">
        <f t="array" ref="J25">IFERROR(_FV(C25,"Currency"),"")</f>
        <v/>
      </c>
      <c r="K25" s="25" t="str" cm="1">
        <f t="array" ref="K25">IFERROR(_FV(C25,"Market cap",TRUE)/1000000,"")</f>
        <v/>
      </c>
      <c r="L25" s="25" t="str">
        <f>IF(K25="","",IFERROR(VLOOKUP(J25,Fiat!$B$1:$C$20,2,FALSE)*K25,"Valuta ontbreekt op Fiat"))</f>
        <v/>
      </c>
      <c r="M25" s="19" t="str" cm="1">
        <f t="array" ref="M25">IFERROR((_FV(C25,"Price")-_FV(C25,"52 week low",TRUE))/(_FV(C25,"52 week high",TRUE)-_FV(C25,"52 week low",TRUE)),"")</f>
        <v/>
      </c>
      <c r="N25" s="16" t="str" cm="1">
        <f t="array" ref="N25">IFERROR(IF(_FV(C25,"P/E",TRUE)&gt;0.1,ROUND(_FV(C25,"P/E",TRUE),1)&amp;"x",""),"")</f>
        <v/>
      </c>
      <c r="O25" s="12"/>
      <c r="P25" s="12"/>
      <c r="Q25" s="12"/>
    </row>
    <row r="26" spans="1:17">
      <c r="A26" s="9" t="str">
        <f t="shared" si="0"/>
        <v/>
      </c>
      <c r="B26" s="15"/>
      <c r="C26" s="9"/>
      <c r="D26" s="15"/>
      <c r="E26" s="9"/>
      <c r="F26" s="9"/>
      <c r="G26" s="9"/>
      <c r="H26" s="9"/>
      <c r="I26" s="9"/>
      <c r="J26" s="9" t="str" cm="1">
        <f t="array" ref="J26">IFERROR(_FV(C26,"Currency"),"")</f>
        <v/>
      </c>
      <c r="K26" s="25" t="str" cm="1">
        <f t="array" ref="K26">IFERROR(_FV(C26,"Market cap",TRUE)/1000000,"")</f>
        <v/>
      </c>
      <c r="L26" s="25" t="str">
        <f>IF(K26="","",IFERROR(VLOOKUP(J26,Fiat!$B$1:$C$20,2,FALSE)*K26,"Valuta ontbreekt op Fiat"))</f>
        <v/>
      </c>
      <c r="M26" s="19" t="str" cm="1">
        <f t="array" ref="M26">IFERROR((_FV(C26,"Price")-_FV(C26,"52 week low",TRUE))/(_FV(C26,"52 week high",TRUE)-_FV(C26,"52 week low",TRUE)),"")</f>
        <v/>
      </c>
      <c r="N26" s="16" t="str" cm="1">
        <f t="array" ref="N26">IFERROR(IF(_FV(C26,"P/E",TRUE)&gt;0.1,ROUND(_FV(C26,"P/E",TRUE),1)&amp;"x",""),"")</f>
        <v/>
      </c>
      <c r="O26" s="12"/>
      <c r="P26" s="12"/>
      <c r="Q26" s="12"/>
    </row>
    <row r="27" spans="1:17">
      <c r="A27" s="9" t="str">
        <f t="shared" si="0"/>
        <v/>
      </c>
      <c r="B27" s="15"/>
      <c r="C27" s="9"/>
      <c r="D27" s="15"/>
      <c r="E27" s="9"/>
      <c r="F27" s="9"/>
      <c r="G27" s="9"/>
      <c r="H27" s="9"/>
      <c r="I27" s="9"/>
      <c r="J27" s="9" t="str" cm="1">
        <f t="array" ref="J27">IFERROR(_FV(C27,"Currency"),"")</f>
        <v/>
      </c>
      <c r="K27" s="25" t="str" cm="1">
        <f t="array" ref="K27">IFERROR(_FV(C27,"Market cap",TRUE)/1000000,"")</f>
        <v/>
      </c>
      <c r="L27" s="25" t="str">
        <f>IF(K27="","",IFERROR(VLOOKUP(J27,Fiat!$B$1:$C$20,2,FALSE)*K27,"Valuta ontbreekt op Fiat"))</f>
        <v/>
      </c>
      <c r="M27" s="19" t="str" cm="1">
        <f t="array" ref="M27">IFERROR((_FV(C27,"Price")-_FV(C27,"52 week low",TRUE))/(_FV(C27,"52 week high",TRUE)-_FV(C27,"52 week low",TRUE)),"")</f>
        <v/>
      </c>
      <c r="N27" s="16" t="str" cm="1">
        <f t="array" ref="N27">IFERROR(IF(_FV(C27,"P/E",TRUE)&gt;0.1,ROUND(_FV(C27,"P/E",TRUE),1)&amp;"x",""),"")</f>
        <v/>
      </c>
      <c r="O27" s="12"/>
      <c r="P27" s="12"/>
      <c r="Q27" s="12"/>
    </row>
    <row r="28" spans="1:17">
      <c r="A28" s="9" t="str">
        <f t="shared" si="0"/>
        <v/>
      </c>
      <c r="B28" s="15"/>
      <c r="C28" s="9"/>
      <c r="D28" s="15"/>
      <c r="E28" s="9"/>
      <c r="F28" s="9"/>
      <c r="G28" s="9"/>
      <c r="H28" s="9"/>
      <c r="I28" s="9"/>
      <c r="J28" s="9" t="str" cm="1">
        <f t="array" ref="J28">IFERROR(_FV(C28,"Currency"),"")</f>
        <v/>
      </c>
      <c r="K28" s="25" t="str" cm="1">
        <f t="array" ref="K28">IFERROR(_FV(C28,"Market cap",TRUE)/1000000,"")</f>
        <v/>
      </c>
      <c r="L28" s="25" t="str">
        <f>IF(K28="","",IFERROR(VLOOKUP(J28,Fiat!$B$1:$C$20,2,FALSE)*K28,"Valuta ontbreekt op Fiat"))</f>
        <v/>
      </c>
      <c r="M28" s="19" t="str" cm="1">
        <f t="array" ref="M28">IFERROR((_FV(C28,"Price")-_FV(C28,"52 week low",TRUE))/(_FV(C28,"52 week high",TRUE)-_FV(C28,"52 week low",TRUE)),"")</f>
        <v/>
      </c>
      <c r="N28" s="16" t="str" cm="1">
        <f t="array" ref="N28">IFERROR(IF(_FV(C28,"P/E",TRUE)&gt;0.1,ROUND(_FV(C28,"P/E",TRUE),1)&amp;"x",""),"")</f>
        <v/>
      </c>
      <c r="O28" s="12"/>
      <c r="P28" s="12"/>
      <c r="Q28" s="12"/>
    </row>
    <row r="29" spans="1:17">
      <c r="A29" s="9" t="str">
        <f t="shared" si="0"/>
        <v/>
      </c>
      <c r="B29" s="15"/>
      <c r="C29" s="9"/>
      <c r="D29" s="15"/>
      <c r="E29" s="9"/>
      <c r="F29" s="9"/>
      <c r="G29" s="9"/>
      <c r="H29" s="9"/>
      <c r="I29" s="9"/>
      <c r="J29" s="9" t="str" cm="1">
        <f t="array" ref="J29">IFERROR(_FV(C29,"Currency"),"")</f>
        <v/>
      </c>
      <c r="K29" s="25" t="str" cm="1">
        <f t="array" ref="K29">IFERROR(_FV(C29,"Market cap",TRUE)/1000000,"")</f>
        <v/>
      </c>
      <c r="L29" s="25" t="str">
        <f>IF(K29="","",IFERROR(VLOOKUP(J29,Fiat!$B$1:$C$20,2,FALSE)*K29,"Valuta ontbreekt op Fiat"))</f>
        <v/>
      </c>
      <c r="M29" s="19" t="str" cm="1">
        <f t="array" ref="M29">IFERROR((_FV(C29,"Price")-_FV(C29,"52 week low",TRUE))/(_FV(C29,"52 week high",TRUE)-_FV(C29,"52 week low",TRUE)),"")</f>
        <v/>
      </c>
      <c r="N29" s="16" t="str" cm="1">
        <f t="array" ref="N29">IFERROR(IF(_FV(C29,"P/E",TRUE)&gt;0.1,ROUND(_FV(C29,"P/E",TRUE),1)&amp;"x",""),"")</f>
        <v/>
      </c>
      <c r="O29" s="12"/>
      <c r="P29" s="12"/>
      <c r="Q29" s="12"/>
    </row>
    <row r="30" spans="1:17">
      <c r="A30" s="9" t="str">
        <f t="shared" si="0"/>
        <v/>
      </c>
      <c r="B30" s="15"/>
      <c r="C30" s="9"/>
      <c r="D30" s="15"/>
      <c r="E30" s="9"/>
      <c r="F30" s="9"/>
      <c r="G30" s="9"/>
      <c r="H30" s="9"/>
      <c r="I30" s="9"/>
      <c r="J30" s="9" t="str" cm="1">
        <f t="array" ref="J30">IFERROR(_FV(C30,"Currency"),"")</f>
        <v/>
      </c>
      <c r="K30" s="25" t="str" cm="1">
        <f t="array" ref="K30">IFERROR(_FV(C30,"Market cap",TRUE)/1000000,"")</f>
        <v/>
      </c>
      <c r="L30" s="25" t="str">
        <f>IF(K30="","",IFERROR(VLOOKUP(J30,Fiat!$B$1:$C$20,2,FALSE)*K30,"Valuta ontbreekt op Fiat"))</f>
        <v/>
      </c>
      <c r="M30" s="19" t="str" cm="1">
        <f t="array" ref="M30">IFERROR((_FV(C30,"Price")-_FV(C30,"52 week low",TRUE))/(_FV(C30,"52 week high",TRUE)-_FV(C30,"52 week low",TRUE)),"")</f>
        <v/>
      </c>
      <c r="N30" s="16" t="str" cm="1">
        <f t="array" ref="N30">IFERROR(IF(_FV(C30,"P/E",TRUE)&gt;0.1,ROUND(_FV(C30,"P/E",TRUE),1)&amp;"x",""),"")</f>
        <v/>
      </c>
      <c r="O30" s="12"/>
      <c r="P30" s="12"/>
      <c r="Q30" s="12"/>
    </row>
    <row r="31" spans="1:17">
      <c r="A31" s="9" t="str">
        <f t="shared" si="0"/>
        <v/>
      </c>
      <c r="B31" s="15"/>
      <c r="C31" s="9"/>
      <c r="D31" s="15"/>
      <c r="E31" s="9"/>
      <c r="F31" s="9"/>
      <c r="G31" s="9"/>
      <c r="H31" s="9"/>
      <c r="I31" s="9"/>
      <c r="J31" s="9" t="str" cm="1">
        <f t="array" ref="J31">IFERROR(_FV(C31,"Currency"),"")</f>
        <v/>
      </c>
      <c r="K31" s="25" t="str" cm="1">
        <f t="array" ref="K31">IFERROR(_FV(C31,"Market cap",TRUE)/1000000,"")</f>
        <v/>
      </c>
      <c r="L31" s="25" t="str">
        <f>IF(K31="","",IFERROR(VLOOKUP(J31,Fiat!$B$1:$C$20,2,FALSE)*K31,"Valuta ontbreekt op Fiat"))</f>
        <v/>
      </c>
      <c r="M31" s="19" t="str" cm="1">
        <f t="array" ref="M31">IFERROR((_FV(C31,"Price")-_FV(C31,"52 week low",TRUE))/(_FV(C31,"52 week high",TRUE)-_FV(C31,"52 week low",TRUE)),"")</f>
        <v/>
      </c>
      <c r="N31" s="16" t="str" cm="1">
        <f t="array" ref="N31">IFERROR(IF(_FV(C31,"P/E",TRUE)&gt;0.1,ROUND(_FV(C31,"P/E",TRUE),1)&amp;"x",""),"")</f>
        <v/>
      </c>
      <c r="O31" s="12"/>
      <c r="P31" s="12"/>
      <c r="Q31" s="12"/>
    </row>
    <row r="32" spans="1:17">
      <c r="A32" s="9" t="str">
        <f t="shared" si="0"/>
        <v/>
      </c>
      <c r="B32" s="15"/>
      <c r="C32" s="9"/>
      <c r="D32" s="15"/>
      <c r="E32" s="9"/>
      <c r="F32" s="9"/>
      <c r="G32" s="9"/>
      <c r="H32" s="9"/>
      <c r="I32" s="9"/>
      <c r="J32" s="9" t="str" cm="1">
        <f t="array" ref="J32">IFERROR(_FV(C32,"Currency"),"")</f>
        <v/>
      </c>
      <c r="K32" s="25" t="str" cm="1">
        <f t="array" ref="K32">IFERROR(_FV(C32,"Market cap",TRUE)/1000000,"")</f>
        <v/>
      </c>
      <c r="L32" s="25" t="str">
        <f>IF(K32="","",IFERROR(VLOOKUP(J32,Fiat!$B$1:$C$20,2,FALSE)*K32,"Valuta ontbreekt op Fiat"))</f>
        <v/>
      </c>
      <c r="M32" s="19" t="str" cm="1">
        <f t="array" ref="M32">IFERROR((_FV(C32,"Price")-_FV(C32,"52 week low",TRUE))/(_FV(C32,"52 week high",TRUE)-_FV(C32,"52 week low",TRUE)),"")</f>
        <v/>
      </c>
      <c r="N32" s="16" t="str" cm="1">
        <f t="array" ref="N32">IFERROR(IF(_FV(C32,"P/E",TRUE)&gt;0.1,ROUND(_FV(C32,"P/E",TRUE),1)&amp;"x",""),"")</f>
        <v/>
      </c>
      <c r="O32" s="12"/>
      <c r="P32" s="12"/>
      <c r="Q32" s="12"/>
    </row>
    <row r="33" spans="1:17">
      <c r="A33" s="9" t="str">
        <f t="shared" si="0"/>
        <v/>
      </c>
      <c r="B33" s="15"/>
      <c r="C33" s="9"/>
      <c r="D33" s="15"/>
      <c r="E33" s="9"/>
      <c r="F33" s="9"/>
      <c r="G33" s="9"/>
      <c r="H33" s="9"/>
      <c r="I33" s="9"/>
      <c r="J33" s="9" t="str" cm="1">
        <f t="array" ref="J33">IFERROR(_FV(C33,"Currency"),"")</f>
        <v/>
      </c>
      <c r="K33" s="25" t="str" cm="1">
        <f t="array" ref="K33">IFERROR(_FV(C33,"Market cap",TRUE)/1000000,"")</f>
        <v/>
      </c>
      <c r="L33" s="25" t="str">
        <f>IF(K33="","",IFERROR(VLOOKUP(J33,Fiat!$B$1:$C$20,2,FALSE)*K33,"Valuta ontbreekt op Fiat"))</f>
        <v/>
      </c>
      <c r="M33" s="19" t="str" cm="1">
        <f t="array" ref="M33">IFERROR((_FV(C33,"Price")-_FV(C33,"52 week low",TRUE))/(_FV(C33,"52 week high",TRUE)-_FV(C33,"52 week low",TRUE)),"")</f>
        <v/>
      </c>
      <c r="N33" s="16" t="str" cm="1">
        <f t="array" ref="N33">IFERROR(IF(_FV(C33,"P/E",TRUE)&gt;0.1,ROUND(_FV(C33,"P/E",TRUE),1)&amp;"x",""),"")</f>
        <v/>
      </c>
      <c r="O33" s="12"/>
      <c r="P33" s="12"/>
      <c r="Q33" s="12"/>
    </row>
    <row r="34" spans="1:17">
      <c r="A34" s="9" t="str">
        <f t="shared" ref="A34:A65" si="1">IF(B34="","",ROW()-1)</f>
        <v/>
      </c>
      <c r="B34" s="15"/>
      <c r="C34" s="9"/>
      <c r="D34" s="15"/>
      <c r="E34" s="9"/>
      <c r="F34" s="9"/>
      <c r="G34" s="9"/>
      <c r="H34" s="9"/>
      <c r="I34" s="9"/>
      <c r="J34" s="9" t="str" cm="1">
        <f t="array" ref="J34">IFERROR(_FV(C34,"Currency"),"")</f>
        <v/>
      </c>
      <c r="K34" s="25" t="str" cm="1">
        <f t="array" ref="K34">IFERROR(_FV(C34,"Market cap",TRUE)/1000000,"")</f>
        <v/>
      </c>
      <c r="L34" s="25" t="str">
        <f>IF(K34="","",IFERROR(VLOOKUP(J34,Fiat!$B$1:$C$20,2,FALSE)*K34,"Valuta ontbreekt op Fiat"))</f>
        <v/>
      </c>
      <c r="M34" s="19" t="str" cm="1">
        <f t="array" ref="M34">IFERROR((_FV(C34,"Price")-_FV(C34,"52 week low",TRUE))/(_FV(C34,"52 week high",TRUE)-_FV(C34,"52 week low",TRUE)),"")</f>
        <v/>
      </c>
      <c r="N34" s="16" t="str" cm="1">
        <f t="array" ref="N34">IFERROR(IF(_FV(C34,"P/E",TRUE)&gt;0.1,ROUND(_FV(C34,"P/E",TRUE),1)&amp;"x",""),"")</f>
        <v/>
      </c>
      <c r="O34" s="12"/>
      <c r="P34" s="12"/>
      <c r="Q34" s="12"/>
    </row>
    <row r="35" spans="1:17">
      <c r="A35" s="9" t="str">
        <f t="shared" si="1"/>
        <v/>
      </c>
      <c r="B35" s="15"/>
      <c r="C35" s="9"/>
      <c r="D35" s="15"/>
      <c r="E35" s="9"/>
      <c r="F35" s="9"/>
      <c r="G35" s="9"/>
      <c r="H35" s="9"/>
      <c r="I35" s="9"/>
      <c r="J35" s="9" t="str" cm="1">
        <f t="array" ref="J35">IFERROR(_FV(C35,"Currency"),"")</f>
        <v/>
      </c>
      <c r="K35" s="25" t="str" cm="1">
        <f t="array" ref="K35">IFERROR(_FV(C35,"Market cap",TRUE)/1000000,"")</f>
        <v/>
      </c>
      <c r="L35" s="25" t="str">
        <f>IF(K35="","",IFERROR(VLOOKUP(J35,Fiat!$B$1:$C$20,2,FALSE)*K35,"Valuta ontbreekt op Fiat"))</f>
        <v/>
      </c>
      <c r="M35" s="19" t="str" cm="1">
        <f t="array" ref="M35">IFERROR((_FV(C35,"Price")-_FV(C35,"52 week low",TRUE))/(_FV(C35,"52 week high",TRUE)-_FV(C35,"52 week low",TRUE)),"")</f>
        <v/>
      </c>
      <c r="N35" s="16" t="str" cm="1">
        <f t="array" ref="N35">IFERROR(IF(_FV(C35,"P/E",TRUE)&gt;0.1,ROUND(_FV(C35,"P/E",TRUE),1)&amp;"x",""),"")</f>
        <v/>
      </c>
      <c r="O35" s="12"/>
      <c r="P35" s="12"/>
      <c r="Q35" s="12"/>
    </row>
    <row r="36" spans="1:17">
      <c r="A36" s="9" t="str">
        <f t="shared" si="1"/>
        <v/>
      </c>
      <c r="B36" s="15"/>
      <c r="C36" s="9"/>
      <c r="D36" s="15"/>
      <c r="E36" s="9"/>
      <c r="F36" s="9"/>
      <c r="G36" s="9"/>
      <c r="H36" s="9"/>
      <c r="I36" s="9"/>
      <c r="J36" s="9" t="str" cm="1">
        <f t="array" ref="J36">IFERROR(_FV(C36,"Currency"),"")</f>
        <v/>
      </c>
      <c r="K36" s="25" t="str" cm="1">
        <f t="array" ref="K36">IFERROR(_FV(C36,"Market cap",TRUE)/1000000,"")</f>
        <v/>
      </c>
      <c r="L36" s="25" t="str">
        <f>IF(K36="","",IFERROR(VLOOKUP(J36,Fiat!$B$1:$C$20,2,FALSE)*K36,"Valuta ontbreekt op Fiat"))</f>
        <v/>
      </c>
      <c r="M36" s="19" t="str" cm="1">
        <f t="array" ref="M36">IFERROR((_FV(C36,"Price")-_FV(C36,"52 week low",TRUE))/(_FV(C36,"52 week high",TRUE)-_FV(C36,"52 week low",TRUE)),"")</f>
        <v/>
      </c>
      <c r="N36" s="16" t="str" cm="1">
        <f t="array" ref="N36">IFERROR(IF(_FV(C36,"P/E",TRUE)&gt;0.1,ROUND(_FV(C36,"P/E",TRUE),1)&amp;"x",""),"")</f>
        <v/>
      </c>
      <c r="O36" s="12"/>
      <c r="P36" s="12"/>
      <c r="Q36" s="12"/>
    </row>
    <row r="37" spans="1:17">
      <c r="A37" s="9" t="str">
        <f t="shared" si="1"/>
        <v/>
      </c>
      <c r="B37" s="15"/>
      <c r="C37" s="9"/>
      <c r="D37" s="15"/>
      <c r="E37" s="9"/>
      <c r="F37" s="9"/>
      <c r="G37" s="9"/>
      <c r="H37" s="9"/>
      <c r="I37" s="9"/>
      <c r="J37" s="9" t="str" cm="1">
        <f t="array" ref="J37">IFERROR(_FV(C37,"Currency"),"")</f>
        <v/>
      </c>
      <c r="K37" s="25" t="str" cm="1">
        <f t="array" ref="K37">IFERROR(_FV(C37,"Market cap",TRUE)/1000000,"")</f>
        <v/>
      </c>
      <c r="L37" s="25" t="str">
        <f>IF(K37="","",IFERROR(VLOOKUP(J37,Fiat!$B$1:$C$20,2,FALSE)*K37,"Valuta ontbreekt op Fiat"))</f>
        <v/>
      </c>
      <c r="M37" s="19" t="str" cm="1">
        <f t="array" ref="M37">IFERROR((_FV(C37,"Price")-_FV(C37,"52 week low",TRUE))/(_FV(C37,"52 week high",TRUE)-_FV(C37,"52 week low",TRUE)),"")</f>
        <v/>
      </c>
      <c r="N37" s="16" t="str" cm="1">
        <f t="array" ref="N37">IFERROR(IF(_FV(C37,"P/E",TRUE)&gt;0.1,ROUND(_FV(C37,"P/E",TRUE),1)&amp;"x",""),"")</f>
        <v/>
      </c>
      <c r="O37" s="12"/>
      <c r="P37" s="12"/>
      <c r="Q37" s="12"/>
    </row>
    <row r="38" spans="1:17">
      <c r="A38" s="9" t="str">
        <f t="shared" si="1"/>
        <v/>
      </c>
      <c r="B38" s="15"/>
      <c r="C38" s="9"/>
      <c r="D38" s="15"/>
      <c r="E38" s="9"/>
      <c r="F38" s="9"/>
      <c r="G38" s="9"/>
      <c r="H38" s="9"/>
      <c r="I38" s="9"/>
      <c r="J38" s="9" t="str" cm="1">
        <f t="array" ref="J38">IFERROR(_FV(C38,"Currency"),"")</f>
        <v/>
      </c>
      <c r="K38" s="25" t="str" cm="1">
        <f t="array" ref="K38">IFERROR(_FV(C38,"Market cap",TRUE)/1000000,"")</f>
        <v/>
      </c>
      <c r="L38" s="25" t="str">
        <f>IF(K38="","",IFERROR(VLOOKUP(J38,Fiat!$B$1:$C$20,2,FALSE)*K38,"Valuta ontbreekt op Fiat"))</f>
        <v/>
      </c>
      <c r="M38" s="19" t="str" cm="1">
        <f t="array" ref="M38">IFERROR((_FV(C38,"Price")-_FV(C38,"52 week low",TRUE))/(_FV(C38,"52 week high",TRUE)-_FV(C38,"52 week low",TRUE)),"")</f>
        <v/>
      </c>
      <c r="N38" s="16" t="str" cm="1">
        <f t="array" ref="N38">IFERROR(IF(_FV(C38,"P/E",TRUE)&gt;0.1,ROUND(_FV(C38,"P/E",TRUE),1)&amp;"x",""),"")</f>
        <v/>
      </c>
      <c r="O38" s="12"/>
      <c r="P38" s="12"/>
      <c r="Q38" s="12"/>
    </row>
    <row r="39" spans="1:17">
      <c r="A39" s="9" t="str">
        <f t="shared" si="1"/>
        <v/>
      </c>
      <c r="B39" s="15"/>
      <c r="C39" s="9"/>
      <c r="D39" s="15"/>
      <c r="E39" s="9"/>
      <c r="F39" s="9"/>
      <c r="G39" s="9"/>
      <c r="H39" s="9"/>
      <c r="I39" s="9"/>
      <c r="J39" s="9" t="str" cm="1">
        <f t="array" ref="J39">IFERROR(_FV(C39,"Currency"),"")</f>
        <v/>
      </c>
      <c r="K39" s="25" t="str" cm="1">
        <f t="array" ref="K39">IFERROR(_FV(C39,"Market cap",TRUE)/1000000,"")</f>
        <v/>
      </c>
      <c r="L39" s="25" t="str">
        <f>IF(K39="","",IFERROR(VLOOKUP(J39,Fiat!$B$1:$C$20,2,FALSE)*K39,"Valuta ontbreekt op Fiat"))</f>
        <v/>
      </c>
      <c r="M39" s="19" t="str" cm="1">
        <f t="array" ref="M39">IFERROR((_FV(C39,"Price")-_FV(C39,"52 week low",TRUE))/(_FV(C39,"52 week high",TRUE)-_FV(C39,"52 week low",TRUE)),"")</f>
        <v/>
      </c>
      <c r="N39" s="16" t="str" cm="1">
        <f t="array" ref="N39">IFERROR(IF(_FV(C39,"P/E",TRUE)&gt;0.1,ROUND(_FV(C39,"P/E",TRUE),1)&amp;"x",""),"")</f>
        <v/>
      </c>
      <c r="O39" s="12"/>
      <c r="P39" s="12"/>
      <c r="Q39" s="12"/>
    </row>
    <row r="40" spans="1:17">
      <c r="A40" s="9" t="str">
        <f t="shared" si="1"/>
        <v/>
      </c>
      <c r="B40" s="15"/>
      <c r="C40" s="9"/>
      <c r="D40" s="15"/>
      <c r="E40" s="9"/>
      <c r="F40" s="9"/>
      <c r="G40" s="9"/>
      <c r="H40" s="9"/>
      <c r="I40" s="9"/>
      <c r="J40" s="9" t="str" cm="1">
        <f t="array" ref="J40">IFERROR(_FV(C40,"Currency"),"")</f>
        <v/>
      </c>
      <c r="K40" s="25" t="str" cm="1">
        <f t="array" ref="K40">IFERROR(_FV(C40,"Market cap",TRUE)/1000000,"")</f>
        <v/>
      </c>
      <c r="L40" s="25" t="str">
        <f>IF(K40="","",IFERROR(VLOOKUP(J40,Fiat!$B$1:$C$20,2,FALSE)*K40,"Valuta ontbreekt op Fiat"))</f>
        <v/>
      </c>
      <c r="M40" s="19" t="str" cm="1">
        <f t="array" ref="M40">IFERROR((_FV(C40,"Price")-_FV(C40,"52 week low",TRUE))/(_FV(C40,"52 week high",TRUE)-_FV(C40,"52 week low",TRUE)),"")</f>
        <v/>
      </c>
      <c r="N40" s="16" t="str" cm="1">
        <f t="array" ref="N40">IFERROR(IF(_FV(C40,"P/E",TRUE)&gt;0.1,ROUND(_FV(C40,"P/E",TRUE),1)&amp;"x",""),"")</f>
        <v/>
      </c>
      <c r="O40" s="12"/>
      <c r="P40" s="12"/>
      <c r="Q40" s="12"/>
    </row>
    <row r="41" spans="1:17">
      <c r="A41" s="9" t="str">
        <f t="shared" si="1"/>
        <v/>
      </c>
      <c r="B41" s="15"/>
      <c r="C41" s="9"/>
      <c r="D41" s="15"/>
      <c r="E41" s="9"/>
      <c r="F41" s="9"/>
      <c r="G41" s="9"/>
      <c r="H41" s="9"/>
      <c r="I41" s="9"/>
      <c r="J41" s="9" t="str" cm="1">
        <f t="array" ref="J41">IFERROR(_FV(C41,"Currency"),"")</f>
        <v/>
      </c>
      <c r="K41" s="25" t="str" cm="1">
        <f t="array" ref="K41">IFERROR(_FV(C41,"Market cap",TRUE)/1000000,"")</f>
        <v/>
      </c>
      <c r="L41" s="25" t="str">
        <f>IF(K41="","",IFERROR(VLOOKUP(J41,Fiat!$B$1:$C$20,2,FALSE)*K41,"Valuta ontbreekt op Fiat"))</f>
        <v/>
      </c>
      <c r="M41" s="19" t="str" cm="1">
        <f t="array" ref="M41">IFERROR((_FV(C41,"Price")-_FV(C41,"52 week low",TRUE))/(_FV(C41,"52 week high",TRUE)-_FV(C41,"52 week low",TRUE)),"")</f>
        <v/>
      </c>
      <c r="N41" s="16" t="str" cm="1">
        <f t="array" ref="N41">IFERROR(IF(_FV(C41,"P/E",TRUE)&gt;0.1,ROUND(_FV(C41,"P/E",TRUE),1)&amp;"x",""),"")</f>
        <v/>
      </c>
      <c r="O41" s="12"/>
      <c r="P41" s="12"/>
      <c r="Q41" s="12"/>
    </row>
    <row r="42" spans="1:17">
      <c r="A42" s="9" t="str">
        <f t="shared" si="1"/>
        <v/>
      </c>
      <c r="B42" s="15"/>
      <c r="C42" s="9"/>
      <c r="D42" s="15"/>
      <c r="E42" s="9"/>
      <c r="F42" s="9"/>
      <c r="G42" s="9"/>
      <c r="H42" s="9"/>
      <c r="I42" s="9"/>
      <c r="J42" s="9" t="str" cm="1">
        <f t="array" ref="J42">IFERROR(_FV(C42,"Currency"),"")</f>
        <v/>
      </c>
      <c r="K42" s="25" t="str" cm="1">
        <f t="array" ref="K42">IFERROR(_FV(C42,"Market cap",TRUE)/1000000,"")</f>
        <v/>
      </c>
      <c r="L42" s="25" t="str">
        <f>IF(K42="","",IFERROR(VLOOKUP(J42,Fiat!$B$1:$C$20,2,FALSE)*K42,"Valuta ontbreekt op Fiat"))</f>
        <v/>
      </c>
      <c r="M42" s="19" t="str" cm="1">
        <f t="array" ref="M42">IFERROR((_FV(C42,"Price")-_FV(C42,"52 week low",TRUE))/(_FV(C42,"52 week high",TRUE)-_FV(C42,"52 week low",TRUE)),"")</f>
        <v/>
      </c>
      <c r="N42" s="16" t="str" cm="1">
        <f t="array" ref="N42">IFERROR(IF(_FV(C42,"P/E",TRUE)&gt;0.1,ROUND(_FV(C42,"P/E",TRUE),1)&amp;"x",""),"")</f>
        <v/>
      </c>
      <c r="O42" s="12"/>
      <c r="P42" s="12"/>
      <c r="Q42" s="12"/>
    </row>
    <row r="43" spans="1:17">
      <c r="A43" s="9" t="str">
        <f t="shared" si="1"/>
        <v/>
      </c>
      <c r="B43" s="15"/>
      <c r="C43" s="9"/>
      <c r="D43" s="15"/>
      <c r="E43" s="9"/>
      <c r="F43" s="9"/>
      <c r="G43" s="9"/>
      <c r="H43" s="9"/>
      <c r="I43" s="9"/>
      <c r="J43" s="9" t="str" cm="1">
        <f t="array" ref="J43">IFERROR(_FV(C43,"Currency"),"")</f>
        <v/>
      </c>
      <c r="K43" s="25" t="str" cm="1">
        <f t="array" ref="K43">IFERROR(_FV(C43,"Market cap",TRUE)/1000000,"")</f>
        <v/>
      </c>
      <c r="L43" s="25" t="str">
        <f>IF(K43="","",IFERROR(VLOOKUP(J43,Fiat!$B$1:$C$20,2,FALSE)*K43,"Valuta ontbreekt op Fiat"))</f>
        <v/>
      </c>
      <c r="M43" s="19" t="str" cm="1">
        <f t="array" ref="M43">IFERROR((_FV(C43,"Price")-_FV(C43,"52 week low",TRUE))/(_FV(C43,"52 week high",TRUE)-_FV(C43,"52 week low",TRUE)),"")</f>
        <v/>
      </c>
      <c r="N43" s="16" t="str" cm="1">
        <f t="array" ref="N43">IFERROR(IF(_FV(C43,"P/E",TRUE)&gt;0.1,ROUND(_FV(C43,"P/E",TRUE),1)&amp;"x",""),"")</f>
        <v/>
      </c>
      <c r="O43" s="12"/>
      <c r="P43" s="12"/>
      <c r="Q43" s="12"/>
    </row>
    <row r="44" spans="1:17">
      <c r="A44" s="9" t="str">
        <f t="shared" si="1"/>
        <v/>
      </c>
      <c r="B44" s="15"/>
      <c r="C44" s="9"/>
      <c r="D44" s="15"/>
      <c r="E44" s="9"/>
      <c r="F44" s="9"/>
      <c r="G44" s="9"/>
      <c r="H44" s="9"/>
      <c r="I44" s="9"/>
      <c r="J44" s="9" t="str" cm="1">
        <f t="array" ref="J44">IFERROR(_FV(C44,"Currency"),"")</f>
        <v/>
      </c>
      <c r="K44" s="25" t="str" cm="1">
        <f t="array" ref="K44">IFERROR(_FV(C44,"Market cap",TRUE)/1000000,"")</f>
        <v/>
      </c>
      <c r="L44" s="25" t="str">
        <f>IF(K44="","",IFERROR(VLOOKUP(J44,Fiat!$B$1:$C$20,2,FALSE)*K44,"Valuta ontbreekt op Fiat"))</f>
        <v/>
      </c>
      <c r="M44" s="19" t="str" cm="1">
        <f t="array" ref="M44">IFERROR((_FV(C44,"Price")-_FV(C44,"52 week low",TRUE))/(_FV(C44,"52 week high",TRUE)-_FV(C44,"52 week low",TRUE)),"")</f>
        <v/>
      </c>
      <c r="N44" s="16" t="str" cm="1">
        <f t="array" ref="N44">IFERROR(IF(_FV(C44,"P/E",TRUE)&gt;0.1,ROUND(_FV(C44,"P/E",TRUE),1)&amp;"x",""),"")</f>
        <v/>
      </c>
      <c r="O44" s="12"/>
      <c r="P44" s="12"/>
      <c r="Q44" s="12"/>
    </row>
    <row r="45" spans="1:17">
      <c r="A45" s="9" t="str">
        <f t="shared" si="1"/>
        <v/>
      </c>
      <c r="B45" s="15"/>
      <c r="C45" s="9"/>
      <c r="D45" s="15"/>
      <c r="E45" s="9"/>
      <c r="F45" s="9"/>
      <c r="G45" s="9"/>
      <c r="H45" s="9"/>
      <c r="I45" s="9"/>
      <c r="J45" s="9" t="str" cm="1">
        <f t="array" ref="J45">IFERROR(_FV(C45,"Currency"),"")</f>
        <v/>
      </c>
      <c r="K45" s="25" t="str" cm="1">
        <f t="array" ref="K45">IFERROR(_FV(C45,"Market cap",TRUE)/1000000,"")</f>
        <v/>
      </c>
      <c r="L45" s="25" t="str">
        <f>IF(K45="","",IFERROR(VLOOKUP(J45,Fiat!$B$1:$C$20,2,FALSE)*K45,"Valuta ontbreekt op Fiat"))</f>
        <v/>
      </c>
      <c r="M45" s="19" t="str" cm="1">
        <f t="array" ref="M45">IFERROR((_FV(C45,"Price")-_FV(C45,"52 week low",TRUE))/(_FV(C45,"52 week high",TRUE)-_FV(C45,"52 week low",TRUE)),"")</f>
        <v/>
      </c>
      <c r="N45" s="16" t="str" cm="1">
        <f t="array" ref="N45">IFERROR(IF(_FV(C45,"P/E",TRUE)&gt;0.1,ROUND(_FV(C45,"P/E",TRUE),1)&amp;"x",""),"")</f>
        <v/>
      </c>
      <c r="O45" s="12"/>
      <c r="P45" s="12"/>
      <c r="Q45" s="12"/>
    </row>
    <row r="46" spans="1:17">
      <c r="A46" s="9" t="str">
        <f t="shared" si="1"/>
        <v/>
      </c>
      <c r="B46" s="15"/>
      <c r="C46" s="9"/>
      <c r="D46" s="15"/>
      <c r="E46" s="9"/>
      <c r="F46" s="9"/>
      <c r="G46" s="9"/>
      <c r="H46" s="9"/>
      <c r="I46" s="9"/>
      <c r="J46" s="9" t="str" cm="1">
        <f t="array" ref="J46">IFERROR(_FV(C46,"Currency"),"")</f>
        <v/>
      </c>
      <c r="K46" s="25" t="str" cm="1">
        <f t="array" ref="K46">IFERROR(_FV(C46,"Market cap",TRUE)/1000000,"")</f>
        <v/>
      </c>
      <c r="L46" s="25" t="str">
        <f>IF(K46="","",IFERROR(VLOOKUP(J46,Fiat!$B$1:$C$20,2,FALSE)*K46,"Valuta ontbreekt op Fiat"))</f>
        <v/>
      </c>
      <c r="M46" s="19" t="str" cm="1">
        <f t="array" ref="M46">IFERROR((_FV(C46,"Price")-_FV(C46,"52 week low",TRUE))/(_FV(C46,"52 week high",TRUE)-_FV(C46,"52 week low",TRUE)),"")</f>
        <v/>
      </c>
      <c r="N46" s="16" t="str" cm="1">
        <f t="array" ref="N46">IFERROR(IF(_FV(C46,"P/E",TRUE)&gt;0.1,ROUND(_FV(C46,"P/E",TRUE),1)&amp;"x",""),"")</f>
        <v/>
      </c>
      <c r="O46" s="12"/>
      <c r="P46" s="12"/>
      <c r="Q46" s="12"/>
    </row>
    <row r="47" spans="1:17">
      <c r="A47" s="9" t="str">
        <f t="shared" si="1"/>
        <v/>
      </c>
      <c r="B47" s="15"/>
      <c r="C47" s="9"/>
      <c r="D47" s="15"/>
      <c r="E47" s="9"/>
      <c r="F47" s="9"/>
      <c r="G47" s="9"/>
      <c r="H47" s="9"/>
      <c r="I47" s="9"/>
      <c r="J47" s="9" t="str" cm="1">
        <f t="array" ref="J47">IFERROR(_FV(C47,"Currency"),"")</f>
        <v/>
      </c>
      <c r="K47" s="25" t="str" cm="1">
        <f t="array" ref="K47">IFERROR(_FV(C47,"Market cap",TRUE)/1000000,"")</f>
        <v/>
      </c>
      <c r="L47" s="25" t="str">
        <f>IF(K47="","",IFERROR(VLOOKUP(J47,Fiat!$B$1:$C$20,2,FALSE)*K47,"Valuta ontbreekt op Fiat"))</f>
        <v/>
      </c>
      <c r="M47" s="19" t="str" cm="1">
        <f t="array" ref="M47">IFERROR((_FV(C47,"Price")-_FV(C47,"52 week low",TRUE))/(_FV(C47,"52 week high",TRUE)-_FV(C47,"52 week low",TRUE)),"")</f>
        <v/>
      </c>
      <c r="N47" s="16" t="str" cm="1">
        <f t="array" ref="N47">IFERROR(IF(_FV(C47,"P/E",TRUE)&gt;0.1,ROUND(_FV(C47,"P/E",TRUE),1)&amp;"x",""),"")</f>
        <v/>
      </c>
      <c r="O47" s="12"/>
      <c r="P47" s="12"/>
      <c r="Q47" s="12"/>
    </row>
    <row r="48" spans="1:17">
      <c r="A48" s="9" t="str">
        <f t="shared" si="1"/>
        <v/>
      </c>
      <c r="B48" s="15"/>
      <c r="C48" s="9"/>
      <c r="D48" s="15"/>
      <c r="E48" s="9"/>
      <c r="F48" s="9"/>
      <c r="G48" s="9"/>
      <c r="H48" s="9"/>
      <c r="I48" s="9"/>
      <c r="J48" s="9" t="str" cm="1">
        <f t="array" ref="J48">IFERROR(_FV(C48,"Currency"),"")</f>
        <v/>
      </c>
      <c r="K48" s="25" t="str" cm="1">
        <f t="array" ref="K48">IFERROR(_FV(C48,"Market cap",TRUE)/1000000,"")</f>
        <v/>
      </c>
      <c r="L48" s="25" t="str">
        <f>IF(K48="","",IFERROR(VLOOKUP(J48,Fiat!$B$1:$C$20,2,FALSE)*K48,"Valuta ontbreekt op Fiat"))</f>
        <v/>
      </c>
      <c r="M48" s="19" t="str" cm="1">
        <f t="array" ref="M48">IFERROR((_FV(C48,"Price")-_FV(C48,"52 week low",TRUE))/(_FV(C48,"52 week high",TRUE)-_FV(C48,"52 week low",TRUE)),"")</f>
        <v/>
      </c>
      <c r="N48" s="16" t="str" cm="1">
        <f t="array" ref="N48">IFERROR(IF(_FV(C48,"P/E",TRUE)&gt;0.1,ROUND(_FV(C48,"P/E",TRUE),1)&amp;"x",""),"")</f>
        <v/>
      </c>
      <c r="O48" s="12"/>
      <c r="P48" s="12"/>
      <c r="Q48" s="12"/>
    </row>
    <row r="49" spans="1:17">
      <c r="A49" s="9" t="str">
        <f t="shared" si="1"/>
        <v/>
      </c>
      <c r="B49" s="15"/>
      <c r="C49" s="9"/>
      <c r="D49" s="15"/>
      <c r="E49" s="9"/>
      <c r="F49" s="9"/>
      <c r="G49" s="9"/>
      <c r="H49" s="9"/>
      <c r="I49" s="9"/>
      <c r="J49" s="9" t="str" cm="1">
        <f t="array" ref="J49">IFERROR(_FV(C49,"Currency"),"")</f>
        <v/>
      </c>
      <c r="K49" s="25" t="str" cm="1">
        <f t="array" ref="K49">IFERROR(_FV(C49,"Market cap",TRUE)/1000000,"")</f>
        <v/>
      </c>
      <c r="L49" s="25" t="str">
        <f>IF(K49="","",IFERROR(VLOOKUP(J49,Fiat!$B$1:$C$20,2,FALSE)*K49,"Valuta ontbreekt op Fiat"))</f>
        <v/>
      </c>
      <c r="M49" s="19" t="str" cm="1">
        <f t="array" ref="M49">IFERROR((_FV(C49,"Price")-_FV(C49,"52 week low",TRUE))/(_FV(C49,"52 week high",TRUE)-_FV(C49,"52 week low",TRUE)),"")</f>
        <v/>
      </c>
      <c r="N49" s="16" t="str" cm="1">
        <f t="array" ref="N49">IFERROR(IF(_FV(C49,"P/E",TRUE)&gt;0.1,ROUND(_FV(C49,"P/E",TRUE),1)&amp;"x",""),"")</f>
        <v/>
      </c>
      <c r="O49" s="12"/>
      <c r="P49" s="12"/>
      <c r="Q49" s="12"/>
    </row>
    <row r="50" spans="1:17">
      <c r="A50" s="9" t="str">
        <f t="shared" si="1"/>
        <v/>
      </c>
      <c r="B50" s="15"/>
      <c r="C50" s="9"/>
      <c r="D50" s="15"/>
      <c r="E50" s="9"/>
      <c r="F50" s="9"/>
      <c r="G50" s="9"/>
      <c r="H50" s="9"/>
      <c r="I50" s="9"/>
      <c r="J50" s="9" t="str" cm="1">
        <f t="array" ref="J50">IFERROR(_FV(C50,"Currency"),"")</f>
        <v/>
      </c>
      <c r="K50" s="25" t="str" cm="1">
        <f t="array" ref="K50">IFERROR(_FV(C50,"Market cap",TRUE)/1000000,"")</f>
        <v/>
      </c>
      <c r="L50" s="25" t="str">
        <f>IF(K50="","",IFERROR(VLOOKUP(J50,Fiat!$B$1:$C$20,2,FALSE)*K50,"Valuta ontbreekt op Fiat"))</f>
        <v/>
      </c>
      <c r="M50" s="19" t="str" cm="1">
        <f t="array" ref="M50">IFERROR((_FV(C50,"Price")-_FV(C50,"52 week low",TRUE))/(_FV(C50,"52 week high",TRUE)-_FV(C50,"52 week low",TRUE)),"")</f>
        <v/>
      </c>
      <c r="N50" s="16" t="str" cm="1">
        <f t="array" ref="N50">IFERROR(IF(_FV(C50,"P/E",TRUE)&gt;0.1,ROUND(_FV(C50,"P/E",TRUE),1)&amp;"x",""),"")</f>
        <v/>
      </c>
      <c r="O50" s="12"/>
      <c r="P50" s="12"/>
      <c r="Q50" s="12"/>
    </row>
    <row r="51" spans="1:17">
      <c r="A51" s="9" t="str">
        <f t="shared" si="1"/>
        <v/>
      </c>
      <c r="B51" s="15"/>
      <c r="C51" s="9"/>
      <c r="D51" s="15"/>
      <c r="E51" s="9"/>
      <c r="F51" s="9"/>
      <c r="G51" s="9"/>
      <c r="H51" s="9"/>
      <c r="I51" s="9"/>
      <c r="J51" s="9" t="str" cm="1">
        <f t="array" ref="J51">IFERROR(_FV(C51,"Currency"),"")</f>
        <v/>
      </c>
      <c r="K51" s="25" t="str" cm="1">
        <f t="array" ref="K51">IFERROR(_FV(C51,"Market cap",TRUE)/1000000,"")</f>
        <v/>
      </c>
      <c r="L51" s="25" t="str">
        <f>IF(K51="","",IFERROR(VLOOKUP(J51,Fiat!$B$1:$C$20,2,FALSE)*K51,"Valuta ontbreekt op Fiat"))</f>
        <v/>
      </c>
      <c r="M51" s="19" t="str" cm="1">
        <f t="array" ref="M51">IFERROR((_FV(C51,"Price")-_FV(C51,"52 week low",TRUE))/(_FV(C51,"52 week high",TRUE)-_FV(C51,"52 week low",TRUE)),"")</f>
        <v/>
      </c>
      <c r="N51" s="16" t="str" cm="1">
        <f t="array" ref="N51">IFERROR(IF(_FV(C51,"P/E",TRUE)&gt;0.1,ROUND(_FV(C51,"P/E",TRUE),1)&amp;"x",""),"")</f>
        <v/>
      </c>
      <c r="O51" s="12"/>
      <c r="P51" s="12"/>
      <c r="Q51" s="12"/>
    </row>
    <row r="52" spans="1:17">
      <c r="A52" s="9" t="str">
        <f t="shared" si="1"/>
        <v/>
      </c>
      <c r="B52" s="15"/>
      <c r="C52" s="9"/>
      <c r="D52" s="15"/>
      <c r="E52" s="9"/>
      <c r="F52" s="9"/>
      <c r="G52" s="9"/>
      <c r="H52" s="9"/>
      <c r="I52" s="9"/>
      <c r="J52" s="9" t="str" cm="1">
        <f t="array" ref="J52">IFERROR(_FV(C52,"Currency"),"")</f>
        <v/>
      </c>
      <c r="K52" s="25" t="str" cm="1">
        <f t="array" ref="K52">IFERROR(_FV(C52,"Market cap",TRUE)/1000000,"")</f>
        <v/>
      </c>
      <c r="L52" s="25" t="str">
        <f>IF(K52="","",IFERROR(VLOOKUP(J52,Fiat!$B$1:$C$20,2,FALSE)*K52,"Valuta ontbreekt op Fiat"))</f>
        <v/>
      </c>
      <c r="M52" s="19" t="str" cm="1">
        <f t="array" ref="M52">IFERROR((_FV(C52,"Price")-_FV(C52,"52 week low",TRUE))/(_FV(C52,"52 week high",TRUE)-_FV(C52,"52 week low",TRUE)),"")</f>
        <v/>
      </c>
      <c r="N52" s="16" t="str" cm="1">
        <f t="array" ref="N52">IFERROR(IF(_FV(C52,"P/E",TRUE)&gt;0.1,ROUND(_FV(C52,"P/E",TRUE),1)&amp;"x",""),"")</f>
        <v/>
      </c>
      <c r="O52" s="12"/>
      <c r="P52" s="12"/>
      <c r="Q52" s="12"/>
    </row>
    <row r="53" spans="1:17">
      <c r="A53" s="9" t="str">
        <f t="shared" si="1"/>
        <v/>
      </c>
      <c r="B53" s="15"/>
      <c r="C53" s="9"/>
      <c r="D53" s="15"/>
      <c r="E53" s="9"/>
      <c r="F53" s="9"/>
      <c r="G53" s="9"/>
      <c r="H53" s="9"/>
      <c r="I53" s="9"/>
      <c r="J53" s="9" t="str" cm="1">
        <f t="array" ref="J53">IFERROR(_FV(C53,"Currency"),"")</f>
        <v/>
      </c>
      <c r="K53" s="25" t="str" cm="1">
        <f t="array" ref="K53">IFERROR(_FV(C53,"Market cap",TRUE)/1000000,"")</f>
        <v/>
      </c>
      <c r="L53" s="25" t="str">
        <f>IF(K53="","",IFERROR(VLOOKUP(J53,Fiat!$B$1:$C$20,2,FALSE)*K53,"Valuta ontbreekt op Fiat"))</f>
        <v/>
      </c>
      <c r="M53" s="19" t="str" cm="1">
        <f t="array" ref="M53">IFERROR((_FV(C53,"Price")-_FV(C53,"52 week low",TRUE))/(_FV(C53,"52 week high",TRUE)-_FV(C53,"52 week low",TRUE)),"")</f>
        <v/>
      </c>
      <c r="N53" s="16" t="str" cm="1">
        <f t="array" ref="N53">IFERROR(IF(_FV(C53,"P/E",TRUE)&gt;0.1,ROUND(_FV(C53,"P/E",TRUE),1)&amp;"x",""),"")</f>
        <v/>
      </c>
      <c r="O53" s="12"/>
      <c r="P53" s="12"/>
      <c r="Q53" s="12"/>
    </row>
    <row r="54" spans="1:17">
      <c r="A54" s="9" t="str">
        <f t="shared" si="1"/>
        <v/>
      </c>
      <c r="B54" s="15"/>
      <c r="C54" s="9"/>
      <c r="D54" s="15"/>
      <c r="E54" s="9"/>
      <c r="F54" s="9"/>
      <c r="G54" s="9"/>
      <c r="H54" s="9"/>
      <c r="I54" s="9"/>
      <c r="J54" s="9" t="str" cm="1">
        <f t="array" ref="J54">IFERROR(_FV(C54,"Currency"),"")</f>
        <v/>
      </c>
      <c r="K54" s="25" t="str" cm="1">
        <f t="array" ref="K54">IFERROR(_FV(C54,"Market cap",TRUE)/1000000,"")</f>
        <v/>
      </c>
      <c r="L54" s="25" t="str">
        <f>IF(K54="","",IFERROR(VLOOKUP(J54,Fiat!$B$1:$C$20,2,FALSE)*K54,"Valuta ontbreekt op Fiat"))</f>
        <v/>
      </c>
      <c r="M54" s="19" t="str" cm="1">
        <f t="array" ref="M54">IFERROR((_FV(C54,"Price")-_FV(C54,"52 week low",TRUE))/(_FV(C54,"52 week high",TRUE)-_FV(C54,"52 week low",TRUE)),"")</f>
        <v/>
      </c>
      <c r="N54" s="16" t="str" cm="1">
        <f t="array" ref="N54">IFERROR(IF(_FV(C54,"P/E",TRUE)&gt;0.1,ROUND(_FV(C54,"P/E",TRUE),1)&amp;"x",""),"")</f>
        <v/>
      </c>
      <c r="O54" s="12"/>
      <c r="P54" s="12"/>
      <c r="Q54" s="12"/>
    </row>
    <row r="55" spans="1:17">
      <c r="A55" s="9" t="str">
        <f t="shared" si="1"/>
        <v/>
      </c>
      <c r="B55" s="15"/>
      <c r="C55" s="9"/>
      <c r="D55" s="15"/>
      <c r="E55" s="9"/>
      <c r="F55" s="9"/>
      <c r="G55" s="9"/>
      <c r="H55" s="9"/>
      <c r="I55" s="9"/>
      <c r="J55" s="9" t="str" cm="1">
        <f t="array" ref="J55">IFERROR(_FV(C55,"Currency"),"")</f>
        <v/>
      </c>
      <c r="K55" s="25" t="str" cm="1">
        <f t="array" ref="K55">IFERROR(_FV(C55,"Market cap",TRUE)/1000000,"")</f>
        <v/>
      </c>
      <c r="L55" s="25" t="str">
        <f>IF(K55="","",IFERROR(VLOOKUP(J55,Fiat!$B$1:$C$20,2,FALSE)*K55,"Valuta ontbreekt op Fiat"))</f>
        <v/>
      </c>
      <c r="M55" s="19" t="str" cm="1">
        <f t="array" ref="M55">IFERROR((_FV(C55,"Price")-_FV(C55,"52 week low",TRUE))/(_FV(C55,"52 week high",TRUE)-_FV(C55,"52 week low",TRUE)),"")</f>
        <v/>
      </c>
      <c r="N55" s="16" t="str" cm="1">
        <f t="array" ref="N55">IFERROR(IF(_FV(C55,"P/E",TRUE)&gt;0.1,ROUND(_FV(C55,"P/E",TRUE),1)&amp;"x",""),"")</f>
        <v/>
      </c>
      <c r="O55" s="12"/>
      <c r="P55" s="12"/>
      <c r="Q55" s="12"/>
    </row>
    <row r="56" spans="1:17">
      <c r="A56" s="9" t="str">
        <f t="shared" si="1"/>
        <v/>
      </c>
      <c r="B56" s="15"/>
      <c r="C56" s="9"/>
      <c r="D56" s="15"/>
      <c r="E56" s="9"/>
      <c r="F56" s="9"/>
      <c r="G56" s="9"/>
      <c r="H56" s="9"/>
      <c r="I56" s="9"/>
      <c r="J56" s="9" t="str" cm="1">
        <f t="array" ref="J56">IFERROR(_FV(C56,"Currency"),"")</f>
        <v/>
      </c>
      <c r="K56" s="25" t="str" cm="1">
        <f t="array" ref="K56">IFERROR(_FV(C56,"Market cap",TRUE)/1000000,"")</f>
        <v/>
      </c>
      <c r="L56" s="25" t="str">
        <f>IF(K56="","",IFERROR(VLOOKUP(J56,Fiat!$B$1:$C$20,2,FALSE)*K56,"Valuta ontbreekt op Fiat"))</f>
        <v/>
      </c>
      <c r="M56" s="19" t="str" cm="1">
        <f t="array" ref="M56">IFERROR((_FV(C56,"Price")-_FV(C56,"52 week low",TRUE))/(_FV(C56,"52 week high",TRUE)-_FV(C56,"52 week low",TRUE)),"")</f>
        <v/>
      </c>
      <c r="N56" s="16" t="str" cm="1">
        <f t="array" ref="N56">IFERROR(IF(_FV(C56,"P/E",TRUE)&gt;0.1,ROUND(_FV(C56,"P/E",TRUE),1)&amp;"x",""),"")</f>
        <v/>
      </c>
      <c r="O56" s="12"/>
      <c r="P56" s="12"/>
      <c r="Q56" s="12"/>
    </row>
    <row r="57" spans="1:17">
      <c r="A57" s="9" t="str">
        <f t="shared" si="1"/>
        <v/>
      </c>
      <c r="B57" s="15"/>
      <c r="C57" s="9"/>
      <c r="D57" s="15"/>
      <c r="E57" s="9"/>
      <c r="F57" s="9"/>
      <c r="G57" s="9"/>
      <c r="H57" s="9"/>
      <c r="I57" s="9"/>
      <c r="J57" s="9" t="str" cm="1">
        <f t="array" ref="J57">IFERROR(_FV(C57,"Currency"),"")</f>
        <v/>
      </c>
      <c r="K57" s="25" t="str" cm="1">
        <f t="array" ref="K57">IFERROR(_FV(C57,"Market cap",TRUE)/1000000,"")</f>
        <v/>
      </c>
      <c r="L57" s="25" t="str">
        <f>IF(K57="","",IFERROR(VLOOKUP(J57,Fiat!$B$1:$C$20,2,FALSE)*K57,"Valuta ontbreekt op Fiat"))</f>
        <v/>
      </c>
      <c r="M57" s="19" t="str" cm="1">
        <f t="array" ref="M57">IFERROR((_FV(C57,"Price")-_FV(C57,"52 week low",TRUE))/(_FV(C57,"52 week high",TRUE)-_FV(C57,"52 week low",TRUE)),"")</f>
        <v/>
      </c>
      <c r="N57" s="16" t="str" cm="1">
        <f t="array" ref="N57">IFERROR(IF(_FV(C57,"P/E",TRUE)&gt;0.1,ROUND(_FV(C57,"P/E",TRUE),1)&amp;"x",""),"")</f>
        <v/>
      </c>
      <c r="O57" s="12"/>
      <c r="P57" s="12"/>
      <c r="Q57" s="12"/>
    </row>
    <row r="58" spans="1:17">
      <c r="A58" s="9" t="str">
        <f t="shared" si="1"/>
        <v/>
      </c>
      <c r="B58" s="15"/>
      <c r="C58" s="9"/>
      <c r="D58" s="15"/>
      <c r="E58" s="9"/>
      <c r="F58" s="9"/>
      <c r="G58" s="9"/>
      <c r="H58" s="9"/>
      <c r="I58" s="9"/>
      <c r="J58" s="9" t="str" cm="1">
        <f t="array" ref="J58">IFERROR(_FV(C58,"Currency"),"")</f>
        <v/>
      </c>
      <c r="K58" s="25" t="str" cm="1">
        <f t="array" ref="K58">IFERROR(_FV(C58,"Market cap",TRUE)/1000000,"")</f>
        <v/>
      </c>
      <c r="L58" s="25" t="str">
        <f>IF(K58="","",IFERROR(VLOOKUP(J58,Fiat!$B$1:$C$20,2,FALSE)*K58,"Valuta ontbreekt op Fiat"))</f>
        <v/>
      </c>
      <c r="M58" s="19" t="str" cm="1">
        <f t="array" ref="M58">IFERROR((_FV(C58,"Price")-_FV(C58,"52 week low",TRUE))/(_FV(C58,"52 week high",TRUE)-_FV(C58,"52 week low",TRUE)),"")</f>
        <v/>
      </c>
      <c r="N58" s="16" t="str" cm="1">
        <f t="array" ref="N58">IFERROR(IF(_FV(C58,"P/E",TRUE)&gt;0.1,ROUND(_FV(C58,"P/E",TRUE),1)&amp;"x",""),"")</f>
        <v/>
      </c>
      <c r="O58" s="12"/>
      <c r="P58" s="12"/>
      <c r="Q58" s="12"/>
    </row>
    <row r="59" spans="1:17">
      <c r="A59" s="9" t="str">
        <f t="shared" si="1"/>
        <v/>
      </c>
      <c r="B59" s="15"/>
      <c r="C59" s="9"/>
      <c r="D59" s="15"/>
      <c r="E59" s="9"/>
      <c r="F59" s="9"/>
      <c r="G59" s="9"/>
      <c r="H59" s="9"/>
      <c r="I59" s="9"/>
      <c r="J59" s="9" t="str" cm="1">
        <f t="array" ref="J59">IFERROR(_FV(C59,"Currency"),"")</f>
        <v/>
      </c>
      <c r="K59" s="25" t="str" cm="1">
        <f t="array" ref="K59">IFERROR(_FV(C59,"Market cap",TRUE)/1000000,"")</f>
        <v/>
      </c>
      <c r="L59" s="25" t="str">
        <f>IF(K59="","",IFERROR(VLOOKUP(J59,Fiat!$B$1:$C$20,2,FALSE)*K59,"Valuta ontbreekt op Fiat"))</f>
        <v/>
      </c>
      <c r="M59" s="19" t="str" cm="1">
        <f t="array" ref="M59">IFERROR((_FV(C59,"Price")-_FV(C59,"52 week low",TRUE))/(_FV(C59,"52 week high",TRUE)-_FV(C59,"52 week low",TRUE)),"")</f>
        <v/>
      </c>
      <c r="N59" s="16" t="str" cm="1">
        <f t="array" ref="N59">IFERROR(IF(_FV(C59,"P/E",TRUE)&gt;0.1,ROUND(_FV(C59,"P/E",TRUE),1)&amp;"x",""),"")</f>
        <v/>
      </c>
      <c r="O59" s="12"/>
      <c r="P59" s="12"/>
      <c r="Q59" s="12"/>
    </row>
    <row r="60" spans="1:17">
      <c r="A60" s="9" t="str">
        <f t="shared" si="1"/>
        <v/>
      </c>
      <c r="B60" s="15"/>
      <c r="C60" s="9"/>
      <c r="D60" s="15"/>
      <c r="E60" s="9"/>
      <c r="F60" s="9"/>
      <c r="G60" s="9"/>
      <c r="H60" s="9"/>
      <c r="I60" s="9"/>
      <c r="J60" s="9" t="str" cm="1">
        <f t="array" ref="J60">IFERROR(_FV(C60,"Currency"),"")</f>
        <v/>
      </c>
      <c r="K60" s="25" t="str" cm="1">
        <f t="array" ref="K60">IFERROR(_FV(C60,"Market cap",TRUE)/1000000,"")</f>
        <v/>
      </c>
      <c r="L60" s="25" t="str">
        <f>IF(K60="","",IFERROR(VLOOKUP(J60,Fiat!$B$1:$C$20,2,FALSE)*K60,"Valuta ontbreekt op Fiat"))</f>
        <v/>
      </c>
      <c r="M60" s="19" t="str" cm="1">
        <f t="array" ref="M60">IFERROR((_FV(C60,"Price")-_FV(C60,"52 week low",TRUE))/(_FV(C60,"52 week high",TRUE)-_FV(C60,"52 week low",TRUE)),"")</f>
        <v/>
      </c>
      <c r="N60" s="16" t="str" cm="1">
        <f t="array" ref="N60">IFERROR(IF(_FV(C60,"P/E",TRUE)&gt;0.1,ROUND(_FV(C60,"P/E",TRUE),1)&amp;"x",""),"")</f>
        <v/>
      </c>
      <c r="O60" s="12"/>
      <c r="P60" s="12"/>
      <c r="Q60" s="12"/>
    </row>
    <row r="61" spans="1:17">
      <c r="A61" s="9" t="str">
        <f t="shared" si="1"/>
        <v/>
      </c>
      <c r="B61" s="15"/>
      <c r="C61" s="9"/>
      <c r="D61" s="15"/>
      <c r="E61" s="9"/>
      <c r="F61" s="9"/>
      <c r="G61" s="9"/>
      <c r="H61" s="9"/>
      <c r="I61" s="9"/>
      <c r="J61" s="9" t="str" cm="1">
        <f t="array" ref="J61">IFERROR(_FV(C61,"Currency"),"")</f>
        <v/>
      </c>
      <c r="K61" s="25" t="str" cm="1">
        <f t="array" ref="K61">IFERROR(_FV(C61,"Market cap",TRUE)/1000000,"")</f>
        <v/>
      </c>
      <c r="L61" s="25" t="str">
        <f>IF(K61="","",IFERROR(VLOOKUP(J61,Fiat!$B$1:$C$20,2,FALSE)*K61,"Valuta ontbreekt op Fiat"))</f>
        <v/>
      </c>
      <c r="M61" s="19" t="str" cm="1">
        <f t="array" ref="M61">IFERROR((_FV(C61,"Price")-_FV(C61,"52 week low",TRUE))/(_FV(C61,"52 week high",TRUE)-_FV(C61,"52 week low",TRUE)),"")</f>
        <v/>
      </c>
      <c r="N61" s="16" t="str" cm="1">
        <f t="array" ref="N61">IFERROR(IF(_FV(C61,"P/E",TRUE)&gt;0.1,ROUND(_FV(C61,"P/E",TRUE),1)&amp;"x",""),"")</f>
        <v/>
      </c>
      <c r="O61" s="12"/>
      <c r="P61" s="12"/>
      <c r="Q61" s="12"/>
    </row>
    <row r="62" spans="1:17">
      <c r="A62" s="9" t="str">
        <f t="shared" si="1"/>
        <v/>
      </c>
      <c r="B62" s="15"/>
      <c r="C62" s="9"/>
      <c r="D62" s="15"/>
      <c r="E62" s="9"/>
      <c r="F62" s="9"/>
      <c r="G62" s="9"/>
      <c r="H62" s="9"/>
      <c r="I62" s="9"/>
      <c r="J62" s="9" t="str" cm="1">
        <f t="array" ref="J62">IFERROR(_FV(C62,"Currency"),"")</f>
        <v/>
      </c>
      <c r="K62" s="25" t="str" cm="1">
        <f t="array" ref="K62">IFERROR(_FV(C62,"Market cap",TRUE)/1000000,"")</f>
        <v/>
      </c>
      <c r="L62" s="25" t="str">
        <f>IF(K62="","",IFERROR(VLOOKUP(J62,Fiat!$B$1:$C$20,2,FALSE)*K62,"Valuta ontbreekt op Fiat"))</f>
        <v/>
      </c>
      <c r="M62" s="19" t="str" cm="1">
        <f t="array" ref="M62">IFERROR((_FV(C62,"Price")-_FV(C62,"52 week low",TRUE))/(_FV(C62,"52 week high",TRUE)-_FV(C62,"52 week low",TRUE)),"")</f>
        <v/>
      </c>
      <c r="N62" s="16" t="str" cm="1">
        <f t="array" ref="N62">IFERROR(IF(_FV(C62,"P/E",TRUE)&gt;0.1,ROUND(_FV(C62,"P/E",TRUE),1)&amp;"x",""),"")</f>
        <v/>
      </c>
      <c r="O62" s="12"/>
      <c r="P62" s="12"/>
      <c r="Q62" s="12"/>
    </row>
    <row r="63" spans="1:17">
      <c r="A63" s="9" t="str">
        <f t="shared" si="1"/>
        <v/>
      </c>
      <c r="B63" s="15"/>
      <c r="C63" s="9"/>
      <c r="D63" s="15"/>
      <c r="E63" s="9"/>
      <c r="F63" s="9"/>
      <c r="G63" s="9"/>
      <c r="H63" s="9"/>
      <c r="I63" s="9"/>
      <c r="J63" s="9" t="str" cm="1">
        <f t="array" ref="J63">IFERROR(_FV(C63,"Currency"),"")</f>
        <v/>
      </c>
      <c r="K63" s="25" t="str" cm="1">
        <f t="array" ref="K63">IFERROR(_FV(C63,"Market cap",TRUE)/1000000,"")</f>
        <v/>
      </c>
      <c r="L63" s="25" t="str">
        <f>IF(K63="","",IFERROR(VLOOKUP(J63,Fiat!$B$1:$C$20,2,FALSE)*K63,"Valuta ontbreekt op Fiat"))</f>
        <v/>
      </c>
      <c r="M63" s="19" t="str" cm="1">
        <f t="array" ref="M63">IFERROR((_FV(C63,"Price")-_FV(C63,"52 week low",TRUE))/(_FV(C63,"52 week high",TRUE)-_FV(C63,"52 week low",TRUE)),"")</f>
        <v/>
      </c>
      <c r="N63" s="16" t="str" cm="1">
        <f t="array" ref="N63">IFERROR(IF(_FV(C63,"P/E",TRUE)&gt;0.1,ROUND(_FV(C63,"P/E",TRUE),1)&amp;"x",""),"")</f>
        <v/>
      </c>
      <c r="O63" s="12"/>
      <c r="P63" s="12"/>
      <c r="Q63" s="12"/>
    </row>
    <row r="64" spans="1:17">
      <c r="A64" s="9" t="str">
        <f t="shared" si="1"/>
        <v/>
      </c>
      <c r="B64" s="15"/>
      <c r="C64" s="9"/>
      <c r="D64" s="15"/>
      <c r="E64" s="9"/>
      <c r="F64" s="9"/>
      <c r="G64" s="9"/>
      <c r="H64" s="9"/>
      <c r="I64" s="9"/>
      <c r="J64" s="9" t="str" cm="1">
        <f t="array" ref="J64">IFERROR(_FV(C64,"Currency"),"")</f>
        <v/>
      </c>
      <c r="K64" s="25" t="str" cm="1">
        <f t="array" ref="K64">IFERROR(_FV(C64,"Market cap",TRUE)/1000000,"")</f>
        <v/>
      </c>
      <c r="L64" s="25" t="str">
        <f>IF(K64="","",IFERROR(VLOOKUP(J64,Fiat!$B$1:$C$20,2,FALSE)*K64,"Valuta ontbreekt op Fiat"))</f>
        <v/>
      </c>
      <c r="M64" s="19" t="str" cm="1">
        <f t="array" ref="M64">IFERROR((_FV(C64,"Price")-_FV(C64,"52 week low",TRUE))/(_FV(C64,"52 week high",TRUE)-_FV(C64,"52 week low",TRUE)),"")</f>
        <v/>
      </c>
      <c r="N64" s="16" t="str" cm="1">
        <f t="array" ref="N64">IFERROR(IF(_FV(C64,"P/E",TRUE)&gt;0.1,ROUND(_FV(C64,"P/E",TRUE),1)&amp;"x",""),"")</f>
        <v/>
      </c>
      <c r="O64" s="12"/>
      <c r="P64" s="12"/>
      <c r="Q64" s="12"/>
    </row>
    <row r="65" spans="1:17">
      <c r="A65" s="9" t="str">
        <f t="shared" si="1"/>
        <v/>
      </c>
      <c r="B65" s="15"/>
      <c r="C65" s="9"/>
      <c r="D65" s="15"/>
      <c r="E65" s="9"/>
      <c r="F65" s="9"/>
      <c r="G65" s="9"/>
      <c r="H65" s="9"/>
      <c r="I65" s="9"/>
      <c r="J65" s="9" t="str" cm="1">
        <f t="array" ref="J65">IFERROR(_FV(C65,"Currency"),"")</f>
        <v/>
      </c>
      <c r="K65" s="25" t="str" cm="1">
        <f t="array" ref="K65">IFERROR(_FV(C65,"Market cap",TRUE)/1000000,"")</f>
        <v/>
      </c>
      <c r="L65" s="25" t="str">
        <f>IF(K65="","",IFERROR(VLOOKUP(J65,Fiat!$B$1:$C$20,2,FALSE)*K65,"Valuta ontbreekt op Fiat"))</f>
        <v/>
      </c>
      <c r="M65" s="19" t="str" cm="1">
        <f t="array" ref="M65">IFERROR((_FV(C65,"Price")-_FV(C65,"52 week low",TRUE))/(_FV(C65,"52 week high",TRUE)-_FV(C65,"52 week low",TRUE)),"")</f>
        <v/>
      </c>
      <c r="N65" s="16" t="str" cm="1">
        <f t="array" ref="N65">IFERROR(IF(_FV(C65,"P/E",TRUE)&gt;0.1,ROUND(_FV(C65,"P/E",TRUE),1)&amp;"x",""),"")</f>
        <v/>
      </c>
      <c r="O65" s="12"/>
      <c r="P65" s="12"/>
      <c r="Q65" s="12"/>
    </row>
    <row r="66" spans="1:17">
      <c r="A66" s="9" t="str">
        <f t="shared" ref="A66:A97" si="2">IF(B66="","",ROW()-1)</f>
        <v/>
      </c>
      <c r="B66" s="15"/>
      <c r="C66" s="9"/>
      <c r="D66" s="15"/>
      <c r="E66" s="9"/>
      <c r="F66" s="9"/>
      <c r="G66" s="9"/>
      <c r="H66" s="9"/>
      <c r="I66" s="9"/>
      <c r="J66" s="9" t="str" cm="1">
        <f t="array" ref="J66">IFERROR(_FV(C66,"Currency"),"")</f>
        <v/>
      </c>
      <c r="K66" s="25" t="str" cm="1">
        <f t="array" ref="K66">IFERROR(_FV(C66,"Market cap",TRUE)/1000000,"")</f>
        <v/>
      </c>
      <c r="L66" s="25" t="str">
        <f>IF(K66="","",IFERROR(VLOOKUP(J66,Fiat!$B$1:$C$20,2,FALSE)*K66,"Valuta ontbreekt op Fiat"))</f>
        <v/>
      </c>
      <c r="M66" s="19" t="str" cm="1">
        <f t="array" ref="M66">IFERROR((_FV(C66,"Price")-_FV(C66,"52 week low",TRUE))/(_FV(C66,"52 week high",TRUE)-_FV(C66,"52 week low",TRUE)),"")</f>
        <v/>
      </c>
      <c r="N66" s="16" t="str" cm="1">
        <f t="array" ref="N66">IFERROR(IF(_FV(C66,"P/E",TRUE)&gt;0.1,ROUND(_FV(C66,"P/E",TRUE),1)&amp;"x",""),"")</f>
        <v/>
      </c>
      <c r="O66" s="12"/>
      <c r="P66" s="12"/>
      <c r="Q66" s="12"/>
    </row>
    <row r="67" spans="1:17">
      <c r="A67" s="9" t="str">
        <f t="shared" si="2"/>
        <v/>
      </c>
      <c r="B67" s="15"/>
      <c r="C67" s="9"/>
      <c r="D67" s="15"/>
      <c r="E67" s="9"/>
      <c r="F67" s="9"/>
      <c r="G67" s="9"/>
      <c r="H67" s="9"/>
      <c r="I67" s="9"/>
      <c r="J67" s="9" t="str" cm="1">
        <f t="array" ref="J67">IFERROR(_FV(C67,"Currency"),"")</f>
        <v/>
      </c>
      <c r="K67" s="25" t="str" cm="1">
        <f t="array" ref="K67">IFERROR(_FV(C67,"Market cap",TRUE)/1000000,"")</f>
        <v/>
      </c>
      <c r="L67" s="25" t="str">
        <f>IF(K67="","",IFERROR(VLOOKUP(J67,Fiat!$B$1:$C$20,2,FALSE)*K67,"Valuta ontbreekt op Fiat"))</f>
        <v/>
      </c>
      <c r="M67" s="19" t="str" cm="1">
        <f t="array" ref="M67">IFERROR((_FV(C67,"Price")-_FV(C67,"52 week low",TRUE))/(_FV(C67,"52 week high",TRUE)-_FV(C67,"52 week low",TRUE)),"")</f>
        <v/>
      </c>
      <c r="N67" s="16" t="str" cm="1">
        <f t="array" ref="N67">IFERROR(IF(_FV(C67,"P/E",TRUE)&gt;0.1,ROUND(_FV(C67,"P/E",TRUE),1)&amp;"x",""),"")</f>
        <v/>
      </c>
      <c r="O67" s="12"/>
      <c r="P67" s="12"/>
      <c r="Q67" s="12"/>
    </row>
    <row r="68" spans="1:17">
      <c r="A68" s="9" t="str">
        <f t="shared" si="2"/>
        <v/>
      </c>
      <c r="B68" s="15"/>
      <c r="C68" s="9"/>
      <c r="D68" s="15"/>
      <c r="E68" s="9"/>
      <c r="F68" s="9"/>
      <c r="G68" s="9"/>
      <c r="H68" s="9"/>
      <c r="I68" s="9"/>
      <c r="J68" s="9" t="str" cm="1">
        <f t="array" ref="J68">IFERROR(_FV(C68,"Currency"),"")</f>
        <v/>
      </c>
      <c r="K68" s="25" t="str" cm="1">
        <f t="array" ref="K68">IFERROR(_FV(C68,"Market cap",TRUE)/1000000,"")</f>
        <v/>
      </c>
      <c r="L68" s="25" t="str">
        <f>IF(K68="","",IFERROR(VLOOKUP(J68,Fiat!$B$1:$C$20,2,FALSE)*K68,"Valuta ontbreekt op Fiat"))</f>
        <v/>
      </c>
      <c r="M68" s="19" t="str" cm="1">
        <f t="array" ref="M68">IFERROR((_FV(C68,"Price")-_FV(C68,"52 week low",TRUE))/(_FV(C68,"52 week high",TRUE)-_FV(C68,"52 week low",TRUE)),"")</f>
        <v/>
      </c>
      <c r="N68" s="16" t="str" cm="1">
        <f t="array" ref="N68">IFERROR(IF(_FV(C68,"P/E",TRUE)&gt;0.1,ROUND(_FV(C68,"P/E",TRUE),1)&amp;"x",""),"")</f>
        <v/>
      </c>
      <c r="O68" s="12"/>
      <c r="P68" s="12"/>
      <c r="Q68" s="12"/>
    </row>
    <row r="69" spans="1:17">
      <c r="A69" s="9" t="str">
        <f t="shared" si="2"/>
        <v/>
      </c>
      <c r="B69" s="15"/>
      <c r="C69" s="9"/>
      <c r="D69" s="15"/>
      <c r="E69" s="9"/>
      <c r="F69" s="9"/>
      <c r="G69" s="9"/>
      <c r="H69" s="9"/>
      <c r="I69" s="9"/>
      <c r="J69" s="9" t="str" cm="1">
        <f t="array" ref="J69">IFERROR(_FV(C69,"Currency"),"")</f>
        <v/>
      </c>
      <c r="K69" s="25" t="str" cm="1">
        <f t="array" ref="K69">IFERROR(_FV(C69,"Market cap",TRUE)/1000000,"")</f>
        <v/>
      </c>
      <c r="L69" s="25" t="str">
        <f>IF(K69="","",IFERROR(VLOOKUP(J69,Fiat!$B$1:$C$20,2,FALSE)*K69,"Valuta ontbreekt op Fiat"))</f>
        <v/>
      </c>
      <c r="M69" s="19" t="str" cm="1">
        <f t="array" ref="M69">IFERROR((_FV(C69,"Price")-_FV(C69,"52 week low",TRUE))/(_FV(C69,"52 week high",TRUE)-_FV(C69,"52 week low",TRUE)),"")</f>
        <v/>
      </c>
      <c r="N69" s="16" t="str" cm="1">
        <f t="array" ref="N69">IFERROR(IF(_FV(C69,"P/E",TRUE)&gt;0.1,ROUND(_FV(C69,"P/E",TRUE),1)&amp;"x",""),"")</f>
        <v/>
      </c>
      <c r="O69" s="12"/>
      <c r="P69" s="12"/>
      <c r="Q69" s="12"/>
    </row>
    <row r="70" spans="1:17">
      <c r="A70" s="9" t="str">
        <f t="shared" si="2"/>
        <v/>
      </c>
      <c r="B70" s="15"/>
      <c r="C70" s="9"/>
      <c r="D70" s="15"/>
      <c r="E70" s="9"/>
      <c r="F70" s="9"/>
      <c r="G70" s="9"/>
      <c r="H70" s="9"/>
      <c r="I70" s="9"/>
      <c r="J70" s="9" t="str" cm="1">
        <f t="array" ref="J70">IFERROR(_FV(C70,"Currency"),"")</f>
        <v/>
      </c>
      <c r="K70" s="25" t="str" cm="1">
        <f t="array" ref="K70">IFERROR(_FV(C70,"Market cap",TRUE)/1000000,"")</f>
        <v/>
      </c>
      <c r="L70" s="25" t="str">
        <f>IF(K70="","",IFERROR(VLOOKUP(J70,Fiat!$B$1:$C$20,2,FALSE)*K70,"Valuta ontbreekt op Fiat"))</f>
        <v/>
      </c>
      <c r="M70" s="19" t="str" cm="1">
        <f t="array" ref="M70">IFERROR((_FV(C70,"Price")-_FV(C70,"52 week low",TRUE))/(_FV(C70,"52 week high",TRUE)-_FV(C70,"52 week low",TRUE)),"")</f>
        <v/>
      </c>
      <c r="N70" s="16" t="str" cm="1">
        <f t="array" ref="N70">IFERROR(IF(_FV(C70,"P/E",TRUE)&gt;0.1,ROUND(_FV(C70,"P/E",TRUE),1)&amp;"x",""),"")</f>
        <v/>
      </c>
      <c r="O70" s="12"/>
      <c r="P70" s="12"/>
      <c r="Q70" s="12"/>
    </row>
    <row r="71" spans="1:17">
      <c r="A71" s="9" t="str">
        <f t="shared" si="2"/>
        <v/>
      </c>
      <c r="B71" s="15"/>
      <c r="C71" s="9"/>
      <c r="D71" s="15"/>
      <c r="E71" s="9"/>
      <c r="F71" s="9"/>
      <c r="G71" s="9"/>
      <c r="H71" s="9"/>
      <c r="I71" s="9"/>
      <c r="J71" s="9" t="str" cm="1">
        <f t="array" ref="J71">IFERROR(_FV(C71,"Currency"),"")</f>
        <v/>
      </c>
      <c r="K71" s="25" t="str" cm="1">
        <f t="array" ref="K71">IFERROR(_FV(C71,"Market cap",TRUE)/1000000,"")</f>
        <v/>
      </c>
      <c r="L71" s="25" t="str">
        <f>IF(K71="","",IFERROR(VLOOKUP(J71,Fiat!$B$1:$C$20,2,FALSE)*K71,"Valuta ontbreekt op Fiat"))</f>
        <v/>
      </c>
      <c r="M71" s="19" t="str" cm="1">
        <f t="array" ref="M71">IFERROR((_FV(C71,"Price")-_FV(C71,"52 week low",TRUE))/(_FV(C71,"52 week high",TRUE)-_FV(C71,"52 week low",TRUE)),"")</f>
        <v/>
      </c>
      <c r="N71" s="16" t="str" cm="1">
        <f t="array" ref="N71">IFERROR(IF(_FV(C71,"P/E",TRUE)&gt;0.1,ROUND(_FV(C71,"P/E",TRUE),1)&amp;"x",""),"")</f>
        <v/>
      </c>
      <c r="O71" s="12"/>
      <c r="P71" s="12"/>
      <c r="Q71" s="12"/>
    </row>
    <row r="72" spans="1:17">
      <c r="A72" s="9" t="str">
        <f t="shared" si="2"/>
        <v/>
      </c>
      <c r="B72" s="15"/>
      <c r="C72" s="9"/>
      <c r="D72" s="15"/>
      <c r="E72" s="9"/>
      <c r="F72" s="9"/>
      <c r="G72" s="9"/>
      <c r="H72" s="9"/>
      <c r="I72" s="9"/>
      <c r="J72" s="9" t="str" cm="1">
        <f t="array" ref="J72">IFERROR(_FV(C72,"Currency"),"")</f>
        <v/>
      </c>
      <c r="K72" s="25" t="str" cm="1">
        <f t="array" ref="K72">IFERROR(_FV(C72,"Market cap",TRUE)/1000000,"")</f>
        <v/>
      </c>
      <c r="L72" s="25" t="str">
        <f>IF(K72="","",IFERROR(VLOOKUP(J72,Fiat!$B$1:$C$20,2,FALSE)*K72,"Valuta ontbreekt op Fiat"))</f>
        <v/>
      </c>
      <c r="M72" s="19" t="str" cm="1">
        <f t="array" ref="M72">IFERROR((_FV(C72,"Price")-_FV(C72,"52 week low",TRUE))/(_FV(C72,"52 week high",TRUE)-_FV(C72,"52 week low",TRUE)),"")</f>
        <v/>
      </c>
      <c r="N72" s="16" t="str" cm="1">
        <f t="array" ref="N72">IFERROR(IF(_FV(C72,"P/E",TRUE)&gt;0.1,ROUND(_FV(C72,"P/E",TRUE),1)&amp;"x",""),"")</f>
        <v/>
      </c>
      <c r="O72" s="12"/>
      <c r="P72" s="12"/>
      <c r="Q72" s="12"/>
    </row>
    <row r="73" spans="1:17">
      <c r="A73" s="9" t="str">
        <f t="shared" si="2"/>
        <v/>
      </c>
      <c r="B73" s="15"/>
      <c r="C73" s="9"/>
      <c r="D73" s="15"/>
      <c r="E73" s="9"/>
      <c r="F73" s="9"/>
      <c r="G73" s="9"/>
      <c r="H73" s="9"/>
      <c r="I73" s="9"/>
      <c r="J73" s="9" t="str" cm="1">
        <f t="array" ref="J73">IFERROR(_FV(C73,"Currency"),"")</f>
        <v/>
      </c>
      <c r="K73" s="25" t="str" cm="1">
        <f t="array" ref="K73">IFERROR(_FV(C73,"Market cap",TRUE)/1000000,"")</f>
        <v/>
      </c>
      <c r="L73" s="25" t="str">
        <f>IF(K73="","",IFERROR(VLOOKUP(J73,Fiat!$B$1:$C$20,2,FALSE)*K73,"Valuta ontbreekt op Fiat"))</f>
        <v/>
      </c>
      <c r="M73" s="19" t="str" cm="1">
        <f t="array" ref="M73">IFERROR((_FV(C73,"Price")-_FV(C73,"52 week low",TRUE))/(_FV(C73,"52 week high",TRUE)-_FV(C73,"52 week low",TRUE)),"")</f>
        <v/>
      </c>
      <c r="N73" s="16" t="str" cm="1">
        <f t="array" ref="N73">IFERROR(IF(_FV(C73,"P/E",TRUE)&gt;0.1,ROUND(_FV(C73,"P/E",TRUE),1)&amp;"x",""),"")</f>
        <v/>
      </c>
      <c r="O73" s="12"/>
      <c r="P73" s="12"/>
      <c r="Q73" s="12"/>
    </row>
    <row r="74" spans="1:17">
      <c r="A74" s="9" t="str">
        <f t="shared" si="2"/>
        <v/>
      </c>
      <c r="B74" s="15"/>
      <c r="C74" s="9"/>
      <c r="D74" s="15"/>
      <c r="E74" s="9"/>
      <c r="F74" s="9"/>
      <c r="G74" s="9"/>
      <c r="H74" s="9"/>
      <c r="I74" s="9"/>
      <c r="J74" s="9" t="str" cm="1">
        <f t="array" ref="J74">IFERROR(_FV(C74,"Currency"),"")</f>
        <v/>
      </c>
      <c r="K74" s="25" t="str" cm="1">
        <f t="array" ref="K74">IFERROR(_FV(C74,"Market cap",TRUE)/1000000,"")</f>
        <v/>
      </c>
      <c r="L74" s="25" t="str">
        <f>IF(K74="","",IFERROR(VLOOKUP(J74,Fiat!$B$1:$C$20,2,FALSE)*K74,"Valuta ontbreekt op Fiat"))</f>
        <v/>
      </c>
      <c r="M74" s="19" t="str" cm="1">
        <f t="array" ref="M74">IFERROR((_FV(C74,"Price")-_FV(C74,"52 week low",TRUE))/(_FV(C74,"52 week high",TRUE)-_FV(C74,"52 week low",TRUE)),"")</f>
        <v/>
      </c>
      <c r="N74" s="16" t="str" cm="1">
        <f t="array" ref="N74">IFERROR(IF(_FV(C74,"P/E",TRUE)&gt;0.1,ROUND(_FV(C74,"P/E",TRUE),1)&amp;"x",""),"")</f>
        <v/>
      </c>
      <c r="O74" s="12"/>
      <c r="P74" s="12"/>
      <c r="Q74" s="12"/>
    </row>
    <row r="75" spans="1:17">
      <c r="A75" s="9" t="str">
        <f t="shared" si="2"/>
        <v/>
      </c>
      <c r="B75" s="15"/>
      <c r="C75" s="9"/>
      <c r="D75" s="15"/>
      <c r="E75" s="9"/>
      <c r="F75" s="9"/>
      <c r="G75" s="9"/>
      <c r="H75" s="9"/>
      <c r="I75" s="9"/>
      <c r="J75" s="9" t="str" cm="1">
        <f t="array" ref="J75">IFERROR(_FV(C75,"Currency"),"")</f>
        <v/>
      </c>
      <c r="K75" s="25" t="str" cm="1">
        <f t="array" ref="K75">IFERROR(_FV(C75,"Market cap",TRUE)/1000000,"")</f>
        <v/>
      </c>
      <c r="L75" s="25" t="str">
        <f>IF(K75="","",IFERROR(VLOOKUP(J75,Fiat!$B$1:$C$20,2,FALSE)*K75,"Valuta ontbreekt op Fiat"))</f>
        <v/>
      </c>
      <c r="M75" s="19" t="str" cm="1">
        <f t="array" ref="M75">IFERROR((_FV(C75,"Price")-_FV(C75,"52 week low",TRUE))/(_FV(C75,"52 week high",TRUE)-_FV(C75,"52 week low",TRUE)),"")</f>
        <v/>
      </c>
      <c r="N75" s="16" t="str" cm="1">
        <f t="array" ref="N75">IFERROR(IF(_FV(C75,"P/E",TRUE)&gt;0.1,ROUND(_FV(C75,"P/E",TRUE),1)&amp;"x",""),"")</f>
        <v/>
      </c>
      <c r="O75" s="12"/>
      <c r="P75" s="12"/>
      <c r="Q75" s="12"/>
    </row>
    <row r="76" spans="1:17">
      <c r="A76" s="9" t="str">
        <f t="shared" si="2"/>
        <v/>
      </c>
      <c r="B76" s="15"/>
      <c r="C76" s="9"/>
      <c r="D76" s="15"/>
      <c r="E76" s="9"/>
      <c r="F76" s="9"/>
      <c r="G76" s="9"/>
      <c r="H76" s="9"/>
      <c r="I76" s="9"/>
      <c r="J76" s="9" t="str" cm="1">
        <f t="array" ref="J76">IFERROR(_FV(C76,"Currency"),"")</f>
        <v/>
      </c>
      <c r="K76" s="25" t="str" cm="1">
        <f t="array" ref="K76">IFERROR(_FV(C76,"Market cap",TRUE)/1000000,"")</f>
        <v/>
      </c>
      <c r="L76" s="25" t="str">
        <f>IF(K76="","",IFERROR(VLOOKUP(J76,Fiat!$B$1:$C$20,2,FALSE)*K76,"Valuta ontbreekt op Fiat"))</f>
        <v/>
      </c>
      <c r="M76" s="19" t="str" cm="1">
        <f t="array" ref="M76">IFERROR((_FV(C76,"Price")-_FV(C76,"52 week low",TRUE))/(_FV(C76,"52 week high",TRUE)-_FV(C76,"52 week low",TRUE)),"")</f>
        <v/>
      </c>
      <c r="N76" s="16" t="str" cm="1">
        <f t="array" ref="N76">IFERROR(IF(_FV(C76,"P/E",TRUE)&gt;0.1,ROUND(_FV(C76,"P/E",TRUE),1)&amp;"x",""),"")</f>
        <v/>
      </c>
      <c r="O76" s="12"/>
      <c r="P76" s="12"/>
      <c r="Q76" s="12"/>
    </row>
    <row r="77" spans="1:17">
      <c r="A77" s="9" t="str">
        <f t="shared" si="2"/>
        <v/>
      </c>
      <c r="B77" s="15"/>
      <c r="C77" s="9"/>
      <c r="D77" s="15"/>
      <c r="E77" s="9"/>
      <c r="F77" s="9"/>
      <c r="G77" s="9"/>
      <c r="H77" s="9"/>
      <c r="I77" s="9"/>
      <c r="J77" s="9" t="str" cm="1">
        <f t="array" ref="J77">IFERROR(_FV(C77,"Currency"),"")</f>
        <v/>
      </c>
      <c r="K77" s="25" t="str" cm="1">
        <f t="array" ref="K77">IFERROR(_FV(C77,"Market cap",TRUE)/1000000,"")</f>
        <v/>
      </c>
      <c r="L77" s="25" t="str">
        <f>IF(K77="","",IFERROR(VLOOKUP(J77,Fiat!$B$1:$C$20,2,FALSE)*K77,"Valuta ontbreekt op Fiat"))</f>
        <v/>
      </c>
      <c r="M77" s="19" t="str" cm="1">
        <f t="array" ref="M77">IFERROR((_FV(C77,"Price")-_FV(C77,"52 week low",TRUE))/(_FV(C77,"52 week high",TRUE)-_FV(C77,"52 week low",TRUE)),"")</f>
        <v/>
      </c>
      <c r="N77" s="16" t="str" cm="1">
        <f t="array" ref="N77">IFERROR(IF(_FV(C77,"P/E",TRUE)&gt;0.1,ROUND(_FV(C77,"P/E",TRUE),1)&amp;"x",""),"")</f>
        <v/>
      </c>
      <c r="O77" s="12"/>
      <c r="P77" s="12"/>
      <c r="Q77" s="12"/>
    </row>
    <row r="78" spans="1:17">
      <c r="A78" s="9" t="str">
        <f t="shared" si="2"/>
        <v/>
      </c>
      <c r="B78" s="15"/>
      <c r="C78" s="9"/>
      <c r="D78" s="15"/>
      <c r="E78" s="9"/>
      <c r="F78" s="9"/>
      <c r="G78" s="9"/>
      <c r="H78" s="9"/>
      <c r="I78" s="9"/>
      <c r="J78" s="9" t="str" cm="1">
        <f t="array" ref="J78">IFERROR(_FV(C78,"Currency"),"")</f>
        <v/>
      </c>
      <c r="K78" s="25" t="str" cm="1">
        <f t="array" ref="K78">IFERROR(_FV(C78,"Market cap",TRUE)/1000000,"")</f>
        <v/>
      </c>
      <c r="L78" s="25" t="str">
        <f>IF(K78="","",IFERROR(VLOOKUP(J78,Fiat!$B$1:$C$20,2,FALSE)*K78,"Valuta ontbreekt op Fiat"))</f>
        <v/>
      </c>
      <c r="M78" s="19" t="str" cm="1">
        <f t="array" ref="M78">IFERROR((_FV(C78,"Price")-_FV(C78,"52 week low",TRUE))/(_FV(C78,"52 week high",TRUE)-_FV(C78,"52 week low",TRUE)),"")</f>
        <v/>
      </c>
      <c r="N78" s="16" t="str" cm="1">
        <f t="array" ref="N78">IFERROR(IF(_FV(C78,"P/E",TRUE)&gt;0.1,ROUND(_FV(C78,"P/E",TRUE),1)&amp;"x",""),"")</f>
        <v/>
      </c>
      <c r="O78" s="12"/>
      <c r="P78" s="12"/>
      <c r="Q78" s="12"/>
    </row>
    <row r="79" spans="1:17">
      <c r="A79" s="9" t="str">
        <f t="shared" si="2"/>
        <v/>
      </c>
      <c r="B79" s="15"/>
      <c r="C79" s="9"/>
      <c r="D79" s="15"/>
      <c r="E79" s="9"/>
      <c r="F79" s="9"/>
      <c r="G79" s="9"/>
      <c r="H79" s="9"/>
      <c r="I79" s="9"/>
      <c r="J79" s="9" t="str" cm="1">
        <f t="array" ref="J79">IFERROR(_FV(C79,"Currency"),"")</f>
        <v/>
      </c>
      <c r="K79" s="25" t="str" cm="1">
        <f t="array" ref="K79">IFERROR(_FV(C79,"Market cap",TRUE)/1000000,"")</f>
        <v/>
      </c>
      <c r="L79" s="25" t="str">
        <f>IF(K79="","",IFERROR(VLOOKUP(J79,Fiat!$B$1:$C$20,2,FALSE)*K79,"Valuta ontbreekt op Fiat"))</f>
        <v/>
      </c>
      <c r="M79" s="19" t="str" cm="1">
        <f t="array" ref="M79">IFERROR((_FV(C79,"Price")-_FV(C79,"52 week low",TRUE))/(_FV(C79,"52 week high",TRUE)-_FV(C79,"52 week low",TRUE)),"")</f>
        <v/>
      </c>
      <c r="N79" s="16" t="str" cm="1">
        <f t="array" ref="N79">IFERROR(IF(_FV(C79,"P/E",TRUE)&gt;0.1,ROUND(_FV(C79,"P/E",TRUE),1)&amp;"x",""),"")</f>
        <v/>
      </c>
      <c r="O79" s="12"/>
      <c r="P79" s="12"/>
      <c r="Q79" s="12"/>
    </row>
    <row r="80" spans="1:17">
      <c r="A80" s="9" t="str">
        <f t="shared" si="2"/>
        <v/>
      </c>
      <c r="B80" s="15"/>
      <c r="C80" s="9"/>
      <c r="D80" s="15"/>
      <c r="E80" s="9"/>
      <c r="F80" s="9"/>
      <c r="G80" s="9"/>
      <c r="H80" s="9"/>
      <c r="I80" s="9"/>
      <c r="J80" s="9" t="str" cm="1">
        <f t="array" ref="J80">IFERROR(_FV(C80,"Currency"),"")</f>
        <v/>
      </c>
      <c r="K80" s="25" t="str" cm="1">
        <f t="array" ref="K80">IFERROR(_FV(C80,"Market cap",TRUE)/1000000,"")</f>
        <v/>
      </c>
      <c r="L80" s="25" t="str">
        <f>IF(K80="","",IFERROR(VLOOKUP(J80,Fiat!$B$1:$C$20,2,FALSE)*K80,"Valuta ontbreekt op Fiat"))</f>
        <v/>
      </c>
      <c r="M80" s="19" t="str" cm="1">
        <f t="array" ref="M80">IFERROR((_FV(C80,"Price")-_FV(C80,"52 week low",TRUE))/(_FV(C80,"52 week high",TRUE)-_FV(C80,"52 week low",TRUE)),"")</f>
        <v/>
      </c>
      <c r="N80" s="16" t="str" cm="1">
        <f t="array" ref="N80">IFERROR(IF(_FV(C80,"P/E",TRUE)&gt;0.1,ROUND(_FV(C80,"P/E",TRUE),1)&amp;"x",""),"")</f>
        <v/>
      </c>
      <c r="O80" s="12"/>
      <c r="P80" s="12"/>
      <c r="Q80" s="12"/>
    </row>
    <row r="81" spans="1:17">
      <c r="A81" s="9" t="str">
        <f t="shared" si="2"/>
        <v/>
      </c>
      <c r="B81" s="15"/>
      <c r="C81" s="9"/>
      <c r="D81" s="15"/>
      <c r="E81" s="9"/>
      <c r="F81" s="9"/>
      <c r="G81" s="9"/>
      <c r="H81" s="9"/>
      <c r="I81" s="9"/>
      <c r="J81" s="9" t="str" cm="1">
        <f t="array" ref="J81">IFERROR(_FV(C81,"Currency"),"")</f>
        <v/>
      </c>
      <c r="K81" s="25" t="str" cm="1">
        <f t="array" ref="K81">IFERROR(_FV(C81,"Market cap",TRUE)/1000000,"")</f>
        <v/>
      </c>
      <c r="L81" s="25" t="str">
        <f>IF(K81="","",IFERROR(VLOOKUP(J81,Fiat!$B$1:$C$20,2,FALSE)*K81,"Valuta ontbreekt op Fiat"))</f>
        <v/>
      </c>
      <c r="M81" s="19" t="str" cm="1">
        <f t="array" ref="M81">IFERROR((_FV(C81,"Price")-_FV(C81,"52 week low",TRUE))/(_FV(C81,"52 week high",TRUE)-_FV(C81,"52 week low",TRUE)),"")</f>
        <v/>
      </c>
      <c r="N81" s="16" t="str" cm="1">
        <f t="array" ref="N81">IFERROR(IF(_FV(C81,"P/E",TRUE)&gt;0.1,ROUND(_FV(C81,"P/E",TRUE),1)&amp;"x",""),"")</f>
        <v/>
      </c>
      <c r="O81" s="12"/>
      <c r="P81" s="12"/>
      <c r="Q81" s="12"/>
    </row>
    <row r="82" spans="1:17">
      <c r="A82" s="9" t="str">
        <f t="shared" si="2"/>
        <v/>
      </c>
      <c r="B82" s="15"/>
      <c r="C82" s="9"/>
      <c r="D82" s="15"/>
      <c r="E82" s="9"/>
      <c r="F82" s="9"/>
      <c r="G82" s="9"/>
      <c r="H82" s="9"/>
      <c r="I82" s="9"/>
      <c r="J82" s="9" t="str" cm="1">
        <f t="array" ref="J82">IFERROR(_FV(C82,"Currency"),"")</f>
        <v/>
      </c>
      <c r="K82" s="25" t="str" cm="1">
        <f t="array" ref="K82">IFERROR(_FV(C82,"Market cap",TRUE)/1000000,"")</f>
        <v/>
      </c>
      <c r="L82" s="25" t="str">
        <f>IF(K82="","",IFERROR(VLOOKUP(J82,Fiat!$B$1:$C$20,2,FALSE)*K82,"Valuta ontbreekt op Fiat"))</f>
        <v/>
      </c>
      <c r="M82" s="19" t="str" cm="1">
        <f t="array" ref="M82">IFERROR((_FV(C82,"Price")-_FV(C82,"52 week low",TRUE))/(_FV(C82,"52 week high",TRUE)-_FV(C82,"52 week low",TRUE)),"")</f>
        <v/>
      </c>
      <c r="N82" s="16" t="str" cm="1">
        <f t="array" ref="N82">IFERROR(IF(_FV(C82,"P/E",TRUE)&gt;0.1,ROUND(_FV(C82,"P/E",TRUE),1)&amp;"x",""),"")</f>
        <v/>
      </c>
      <c r="O82" s="12"/>
      <c r="P82" s="12"/>
      <c r="Q82" s="12"/>
    </row>
    <row r="83" spans="1:17">
      <c r="A83" s="9" t="str">
        <f t="shared" si="2"/>
        <v/>
      </c>
      <c r="B83" s="15"/>
      <c r="C83" s="9"/>
      <c r="D83" s="15"/>
      <c r="E83" s="9"/>
      <c r="F83" s="9"/>
      <c r="G83" s="9"/>
      <c r="H83" s="9"/>
      <c r="I83" s="9"/>
      <c r="J83" s="9" t="str" cm="1">
        <f t="array" ref="J83">IFERROR(_FV(C83,"Currency"),"")</f>
        <v/>
      </c>
      <c r="K83" s="25" t="str" cm="1">
        <f t="array" ref="K83">IFERROR(_FV(C83,"Market cap",TRUE)/1000000,"")</f>
        <v/>
      </c>
      <c r="L83" s="25" t="str">
        <f>IF(K83="","",IFERROR(VLOOKUP(J83,Fiat!$B$1:$C$20,2,FALSE)*K83,"Valuta ontbreekt op Fiat"))</f>
        <v/>
      </c>
      <c r="M83" s="19" t="str" cm="1">
        <f t="array" ref="M83">IFERROR((_FV(C83,"Price")-_FV(C83,"52 week low",TRUE))/(_FV(C83,"52 week high",TRUE)-_FV(C83,"52 week low",TRUE)),"")</f>
        <v/>
      </c>
      <c r="N83" s="16" t="str" cm="1">
        <f t="array" ref="N83">IFERROR(IF(_FV(C83,"P/E",TRUE)&gt;0.1,ROUND(_FV(C83,"P/E",TRUE),1)&amp;"x",""),"")</f>
        <v/>
      </c>
      <c r="O83" s="12"/>
      <c r="P83" s="12"/>
      <c r="Q83" s="12"/>
    </row>
    <row r="84" spans="1:17">
      <c r="A84" s="9" t="str">
        <f t="shared" si="2"/>
        <v/>
      </c>
      <c r="B84" s="15"/>
      <c r="C84" s="9"/>
      <c r="D84" s="15"/>
      <c r="E84" s="9"/>
      <c r="F84" s="9"/>
      <c r="G84" s="9"/>
      <c r="H84" s="9"/>
      <c r="I84" s="9"/>
      <c r="J84" s="9" t="str" cm="1">
        <f t="array" ref="J84">IFERROR(_FV(C84,"Currency"),"")</f>
        <v/>
      </c>
      <c r="K84" s="25" t="str" cm="1">
        <f t="array" ref="K84">IFERROR(_FV(C84,"Market cap",TRUE)/1000000,"")</f>
        <v/>
      </c>
      <c r="L84" s="25" t="str">
        <f>IF(K84="","",IFERROR(VLOOKUP(J84,Fiat!$B$1:$C$20,2,FALSE)*K84,"Valuta ontbreekt op Fiat"))</f>
        <v/>
      </c>
      <c r="M84" s="19" t="str" cm="1">
        <f t="array" ref="M84">IFERROR((_FV(C84,"Price")-_FV(C84,"52 week low",TRUE))/(_FV(C84,"52 week high",TRUE)-_FV(C84,"52 week low",TRUE)),"")</f>
        <v/>
      </c>
      <c r="N84" s="16" t="str" cm="1">
        <f t="array" ref="N84">IFERROR(IF(_FV(C84,"P/E",TRUE)&gt;0.1,ROUND(_FV(C84,"P/E",TRUE),1)&amp;"x",""),"")</f>
        <v/>
      </c>
      <c r="O84" s="12"/>
      <c r="P84" s="12"/>
      <c r="Q84" s="12"/>
    </row>
    <row r="85" spans="1:17">
      <c r="A85" s="9" t="str">
        <f t="shared" si="2"/>
        <v/>
      </c>
      <c r="B85" s="15"/>
      <c r="C85" s="9"/>
      <c r="D85" s="15"/>
      <c r="E85" s="9"/>
      <c r="F85" s="9"/>
      <c r="G85" s="9"/>
      <c r="H85" s="9"/>
      <c r="I85" s="9"/>
      <c r="J85" s="9" t="str" cm="1">
        <f t="array" ref="J85">IFERROR(_FV(C85,"Currency"),"")</f>
        <v/>
      </c>
      <c r="K85" s="25" t="str" cm="1">
        <f t="array" ref="K85">IFERROR(_FV(C85,"Market cap",TRUE)/1000000,"")</f>
        <v/>
      </c>
      <c r="L85" s="25" t="str">
        <f>IF(K85="","",IFERROR(VLOOKUP(J85,Fiat!$B$1:$C$20,2,FALSE)*K85,"Valuta ontbreekt op Fiat"))</f>
        <v/>
      </c>
      <c r="M85" s="19" t="str" cm="1">
        <f t="array" ref="M85">IFERROR((_FV(C85,"Price")-_FV(C85,"52 week low",TRUE))/(_FV(C85,"52 week high",TRUE)-_FV(C85,"52 week low",TRUE)),"")</f>
        <v/>
      </c>
      <c r="N85" s="16" t="str" cm="1">
        <f t="array" ref="N85">IFERROR(IF(_FV(C85,"P/E",TRUE)&gt;0.1,ROUND(_FV(C85,"P/E",TRUE),1)&amp;"x",""),"")</f>
        <v/>
      </c>
      <c r="O85" s="12"/>
      <c r="P85" s="12"/>
      <c r="Q85" s="12"/>
    </row>
    <row r="86" spans="1:17">
      <c r="A86" s="9" t="str">
        <f t="shared" si="2"/>
        <v/>
      </c>
      <c r="B86" s="15"/>
      <c r="C86" s="9"/>
      <c r="D86" s="15"/>
      <c r="E86" s="9"/>
      <c r="F86" s="9"/>
      <c r="G86" s="9"/>
      <c r="H86" s="9"/>
      <c r="I86" s="9"/>
      <c r="J86" s="9" t="str" cm="1">
        <f t="array" ref="J86">IFERROR(_FV(C86,"Currency"),"")</f>
        <v/>
      </c>
      <c r="K86" s="25" t="str" cm="1">
        <f t="array" ref="K86">IFERROR(_FV(C86,"Market cap",TRUE)/1000000,"")</f>
        <v/>
      </c>
      <c r="L86" s="25" t="str">
        <f>IF(K86="","",IFERROR(VLOOKUP(J86,Fiat!$B$1:$C$20,2,FALSE)*K86,"Valuta ontbreekt op Fiat"))</f>
        <v/>
      </c>
      <c r="M86" s="19" t="str" cm="1">
        <f t="array" ref="M86">IFERROR((_FV(C86,"Price")-_FV(C86,"52 week low",TRUE))/(_FV(C86,"52 week high",TRUE)-_FV(C86,"52 week low",TRUE)),"")</f>
        <v/>
      </c>
      <c r="N86" s="16" t="str" cm="1">
        <f t="array" ref="N86">IFERROR(IF(_FV(C86,"P/E",TRUE)&gt;0.1,ROUND(_FV(C86,"P/E",TRUE),1)&amp;"x",""),"")</f>
        <v/>
      </c>
      <c r="O86" s="12"/>
      <c r="P86" s="12"/>
      <c r="Q86" s="12"/>
    </row>
    <row r="87" spans="1:17">
      <c r="A87" s="9" t="str">
        <f t="shared" si="2"/>
        <v/>
      </c>
      <c r="B87" s="15"/>
      <c r="C87" s="9"/>
      <c r="D87" s="15"/>
      <c r="E87" s="9"/>
      <c r="F87" s="9"/>
      <c r="G87" s="9"/>
      <c r="H87" s="9"/>
      <c r="I87" s="9"/>
      <c r="J87" s="9" t="str" cm="1">
        <f t="array" ref="J87">IFERROR(_FV(C87,"Currency"),"")</f>
        <v/>
      </c>
      <c r="K87" s="25" t="str" cm="1">
        <f t="array" ref="K87">IFERROR(_FV(C87,"Market cap",TRUE)/1000000,"")</f>
        <v/>
      </c>
      <c r="L87" s="25" t="str">
        <f>IF(K87="","",IFERROR(VLOOKUP(J87,Fiat!$B$1:$C$20,2,FALSE)*K87,"Valuta ontbreekt op Fiat"))</f>
        <v/>
      </c>
      <c r="M87" s="19" t="str" cm="1">
        <f t="array" ref="M87">IFERROR((_FV(C87,"Price")-_FV(C87,"52 week low",TRUE))/(_FV(C87,"52 week high",TRUE)-_FV(C87,"52 week low",TRUE)),"")</f>
        <v/>
      </c>
      <c r="N87" s="16" t="str" cm="1">
        <f t="array" ref="N87">IFERROR(IF(_FV(C87,"P/E",TRUE)&gt;0.1,ROUND(_FV(C87,"P/E",TRUE),1)&amp;"x",""),"")</f>
        <v/>
      </c>
      <c r="O87" s="12"/>
      <c r="P87" s="12"/>
      <c r="Q87" s="12"/>
    </row>
    <row r="88" spans="1:17">
      <c r="A88" s="9" t="str">
        <f t="shared" si="2"/>
        <v/>
      </c>
      <c r="B88" s="15"/>
      <c r="C88" s="9"/>
      <c r="D88" s="15"/>
      <c r="E88" s="9"/>
      <c r="F88" s="9"/>
      <c r="G88" s="9"/>
      <c r="H88" s="9"/>
      <c r="I88" s="9"/>
      <c r="J88" s="9" t="str" cm="1">
        <f t="array" ref="J88">IFERROR(_FV(C88,"Currency"),"")</f>
        <v/>
      </c>
      <c r="K88" s="25" t="str" cm="1">
        <f t="array" ref="K88">IFERROR(_FV(C88,"Market cap",TRUE)/1000000,"")</f>
        <v/>
      </c>
      <c r="L88" s="25" t="str">
        <f>IF(K88="","",IFERROR(VLOOKUP(J88,Fiat!$B$1:$C$20,2,FALSE)*K88,"Valuta ontbreekt op Fiat"))</f>
        <v/>
      </c>
      <c r="M88" s="19" t="str" cm="1">
        <f t="array" ref="M88">IFERROR((_FV(C88,"Price")-_FV(C88,"52 week low",TRUE))/(_FV(C88,"52 week high",TRUE)-_FV(C88,"52 week low",TRUE)),"")</f>
        <v/>
      </c>
      <c r="N88" s="16" t="str" cm="1">
        <f t="array" ref="N88">IFERROR(IF(_FV(C88,"P/E",TRUE)&gt;0.1,ROUND(_FV(C88,"P/E",TRUE),1)&amp;"x",""),"")</f>
        <v/>
      </c>
      <c r="O88" s="12"/>
      <c r="P88" s="12"/>
      <c r="Q88" s="12"/>
    </row>
    <row r="89" spans="1:17">
      <c r="A89" s="9" t="str">
        <f t="shared" si="2"/>
        <v/>
      </c>
      <c r="B89" s="15"/>
      <c r="C89" s="9"/>
      <c r="D89" s="15"/>
      <c r="E89" s="9"/>
      <c r="F89" s="9"/>
      <c r="G89" s="9"/>
      <c r="H89" s="9"/>
      <c r="I89" s="9"/>
      <c r="J89" s="9" t="str" cm="1">
        <f t="array" ref="J89">IFERROR(_FV(C89,"Currency"),"")</f>
        <v/>
      </c>
      <c r="K89" s="25" t="str" cm="1">
        <f t="array" ref="K89">IFERROR(_FV(C89,"Market cap",TRUE)/1000000,"")</f>
        <v/>
      </c>
      <c r="L89" s="25" t="str">
        <f>IF(K89="","",IFERROR(VLOOKUP(J89,Fiat!$B$1:$C$20,2,FALSE)*K89,"Valuta ontbreekt op Fiat"))</f>
        <v/>
      </c>
      <c r="M89" s="19" t="str" cm="1">
        <f t="array" ref="M89">IFERROR((_FV(C89,"Price")-_FV(C89,"52 week low",TRUE))/(_FV(C89,"52 week high",TRUE)-_FV(C89,"52 week low",TRUE)),"")</f>
        <v/>
      </c>
      <c r="N89" s="16" t="str" cm="1">
        <f t="array" ref="N89">IFERROR(IF(_FV(C89,"P/E",TRUE)&gt;0.1,ROUND(_FV(C89,"P/E",TRUE),1)&amp;"x",""),"")</f>
        <v/>
      </c>
      <c r="O89" s="12"/>
      <c r="P89" s="12"/>
      <c r="Q89" s="12"/>
    </row>
    <row r="90" spans="1:17">
      <c r="A90" s="9" t="str">
        <f t="shared" si="2"/>
        <v/>
      </c>
      <c r="B90" s="15"/>
      <c r="C90" s="9"/>
      <c r="D90" s="15"/>
      <c r="E90" s="9"/>
      <c r="F90" s="9"/>
      <c r="G90" s="9"/>
      <c r="H90" s="9"/>
      <c r="I90" s="9"/>
      <c r="J90" s="9" t="str" cm="1">
        <f t="array" ref="J90">IFERROR(_FV(C90,"Currency"),"")</f>
        <v/>
      </c>
      <c r="K90" s="25" t="str" cm="1">
        <f t="array" ref="K90">IFERROR(_FV(C90,"Market cap",TRUE)/1000000,"")</f>
        <v/>
      </c>
      <c r="L90" s="25" t="str">
        <f>IF(K90="","",IFERROR(VLOOKUP(J90,Fiat!$B$1:$C$20,2,FALSE)*K90,"Valuta ontbreekt op Fiat"))</f>
        <v/>
      </c>
      <c r="M90" s="19" t="str" cm="1">
        <f t="array" ref="M90">IFERROR((_FV(C90,"Price")-_FV(C90,"52 week low",TRUE))/(_FV(C90,"52 week high",TRUE)-_FV(C90,"52 week low",TRUE)),"")</f>
        <v/>
      </c>
      <c r="N90" s="16" t="str" cm="1">
        <f t="array" ref="N90">IFERROR(IF(_FV(C90,"P/E",TRUE)&gt;0.1,ROUND(_FV(C90,"P/E",TRUE),1)&amp;"x",""),"")</f>
        <v/>
      </c>
      <c r="O90" s="12"/>
      <c r="P90" s="12"/>
      <c r="Q90" s="12"/>
    </row>
    <row r="91" spans="1:17">
      <c r="A91" s="9" t="str">
        <f t="shared" si="2"/>
        <v/>
      </c>
      <c r="B91" s="15"/>
      <c r="C91" s="9"/>
      <c r="D91" s="15"/>
      <c r="E91" s="9"/>
      <c r="F91" s="9"/>
      <c r="G91" s="9"/>
      <c r="H91" s="9"/>
      <c r="I91" s="9"/>
      <c r="J91" s="9" t="str" cm="1">
        <f t="array" ref="J91">IFERROR(_FV(C91,"Currency"),"")</f>
        <v/>
      </c>
      <c r="K91" s="25" t="str" cm="1">
        <f t="array" ref="K91">IFERROR(_FV(C91,"Market cap",TRUE)/1000000,"")</f>
        <v/>
      </c>
      <c r="L91" s="25" t="str">
        <f>IF(K91="","",IFERROR(VLOOKUP(J91,Fiat!$B$1:$C$20,2,FALSE)*K91,"Valuta ontbreekt op Fiat"))</f>
        <v/>
      </c>
      <c r="M91" s="19" t="str" cm="1">
        <f t="array" ref="M91">IFERROR((_FV(C91,"Price")-_FV(C91,"52 week low",TRUE))/(_FV(C91,"52 week high",TRUE)-_FV(C91,"52 week low",TRUE)),"")</f>
        <v/>
      </c>
      <c r="N91" s="16" t="str" cm="1">
        <f t="array" ref="N91">IFERROR(IF(_FV(C91,"P/E",TRUE)&gt;0.1,ROUND(_FV(C91,"P/E",TRUE),1)&amp;"x",""),"")</f>
        <v/>
      </c>
      <c r="O91" s="12"/>
      <c r="P91" s="12"/>
      <c r="Q91" s="12"/>
    </row>
    <row r="92" spans="1:17">
      <c r="A92" s="9" t="str">
        <f t="shared" si="2"/>
        <v/>
      </c>
      <c r="B92" s="15"/>
      <c r="C92" s="9"/>
      <c r="D92" s="15"/>
      <c r="E92" s="9"/>
      <c r="F92" s="9"/>
      <c r="G92" s="9"/>
      <c r="H92" s="9"/>
      <c r="I92" s="9"/>
      <c r="J92" s="9" t="str" cm="1">
        <f t="array" ref="J92">IFERROR(_FV(C92,"Currency"),"")</f>
        <v/>
      </c>
      <c r="K92" s="25" t="str" cm="1">
        <f t="array" ref="K92">IFERROR(_FV(C92,"Market cap",TRUE)/1000000,"")</f>
        <v/>
      </c>
      <c r="L92" s="25" t="str">
        <f>IF(K92="","",IFERROR(VLOOKUP(J92,Fiat!$B$1:$C$20,2,FALSE)*K92,"Valuta ontbreekt op Fiat"))</f>
        <v/>
      </c>
      <c r="M92" s="19" t="str" cm="1">
        <f t="array" ref="M92">IFERROR((_FV(C92,"Price")-_FV(C92,"52 week low",TRUE))/(_FV(C92,"52 week high",TRUE)-_FV(C92,"52 week low",TRUE)),"")</f>
        <v/>
      </c>
      <c r="N92" s="16" t="str" cm="1">
        <f t="array" ref="N92">IFERROR(IF(_FV(C92,"P/E",TRUE)&gt;0.1,ROUND(_FV(C92,"P/E",TRUE),1)&amp;"x",""),"")</f>
        <v/>
      </c>
      <c r="O92" s="12"/>
      <c r="P92" s="12"/>
      <c r="Q92" s="12"/>
    </row>
    <row r="93" spans="1:17">
      <c r="A93" s="9" t="str">
        <f t="shared" si="2"/>
        <v/>
      </c>
      <c r="B93" s="15"/>
      <c r="C93" s="9"/>
      <c r="D93" s="15"/>
      <c r="E93" s="9"/>
      <c r="F93" s="9"/>
      <c r="G93" s="9"/>
      <c r="H93" s="9"/>
      <c r="I93" s="9"/>
      <c r="J93" s="9" t="str" cm="1">
        <f t="array" ref="J93">IFERROR(_FV(C93,"Currency"),"")</f>
        <v/>
      </c>
      <c r="K93" s="25" t="str" cm="1">
        <f t="array" ref="K93">IFERROR(_FV(C93,"Market cap",TRUE)/1000000,"")</f>
        <v/>
      </c>
      <c r="L93" s="25" t="str">
        <f>IF(K93="","",IFERROR(VLOOKUP(J93,Fiat!$B$1:$C$20,2,FALSE)*K93,"Valuta ontbreekt op Fiat"))</f>
        <v/>
      </c>
      <c r="M93" s="19" t="str" cm="1">
        <f t="array" ref="M93">IFERROR((_FV(C93,"Price")-_FV(C93,"52 week low",TRUE))/(_FV(C93,"52 week high",TRUE)-_FV(C93,"52 week low",TRUE)),"")</f>
        <v/>
      </c>
      <c r="N93" s="16" t="str" cm="1">
        <f t="array" ref="N93">IFERROR(IF(_FV(C93,"P/E",TRUE)&gt;0.1,ROUND(_FV(C93,"P/E",TRUE),1)&amp;"x",""),"")</f>
        <v/>
      </c>
      <c r="O93" s="12"/>
      <c r="P93" s="12"/>
      <c r="Q93" s="12"/>
    </row>
    <row r="94" spans="1:17">
      <c r="A94" s="9" t="str">
        <f t="shared" si="2"/>
        <v/>
      </c>
      <c r="B94" s="15"/>
      <c r="C94" s="9"/>
      <c r="D94" s="15"/>
      <c r="E94" s="9"/>
      <c r="F94" s="9"/>
      <c r="G94" s="9"/>
      <c r="H94" s="9"/>
      <c r="I94" s="9"/>
      <c r="J94" s="9" t="str" cm="1">
        <f t="array" ref="J94">IFERROR(_FV(C94,"Currency"),"")</f>
        <v/>
      </c>
      <c r="K94" s="25" t="str" cm="1">
        <f t="array" ref="K94">IFERROR(_FV(C94,"Market cap",TRUE)/1000000,"")</f>
        <v/>
      </c>
      <c r="L94" s="25" t="str">
        <f>IF(K94="","",IFERROR(VLOOKUP(J94,Fiat!$B$1:$C$20,2,FALSE)*K94,"Valuta ontbreekt op Fiat"))</f>
        <v/>
      </c>
      <c r="M94" s="19" t="str" cm="1">
        <f t="array" ref="M94">IFERROR((_FV(C94,"Price")-_FV(C94,"52 week low",TRUE))/(_FV(C94,"52 week high",TRUE)-_FV(C94,"52 week low",TRUE)),"")</f>
        <v/>
      </c>
      <c r="N94" s="16" t="str" cm="1">
        <f t="array" ref="N94">IFERROR(IF(_FV(C94,"P/E",TRUE)&gt;0.1,ROUND(_FV(C94,"P/E",TRUE),1)&amp;"x",""),"")</f>
        <v/>
      </c>
      <c r="O94" s="12"/>
      <c r="P94" s="12"/>
      <c r="Q94" s="12"/>
    </row>
    <row r="95" spans="1:17">
      <c r="A95" s="9" t="str">
        <f t="shared" si="2"/>
        <v/>
      </c>
      <c r="B95" s="15"/>
      <c r="C95" s="9"/>
      <c r="D95" s="15"/>
      <c r="E95" s="9"/>
      <c r="F95" s="9"/>
      <c r="G95" s="9"/>
      <c r="H95" s="9"/>
      <c r="I95" s="9"/>
      <c r="J95" s="9" t="str" cm="1">
        <f t="array" ref="J95">IFERROR(_FV(C95,"Currency"),"")</f>
        <v/>
      </c>
      <c r="K95" s="25" t="str" cm="1">
        <f t="array" ref="K95">IFERROR(_FV(C95,"Market cap",TRUE)/1000000,"")</f>
        <v/>
      </c>
      <c r="L95" s="25" t="str">
        <f>IF(K95="","",IFERROR(VLOOKUP(J95,Fiat!$B$1:$C$20,2,FALSE)*K95,"Valuta ontbreekt op Fiat"))</f>
        <v/>
      </c>
      <c r="M95" s="19" t="str" cm="1">
        <f t="array" ref="M95">IFERROR((_FV(C95,"Price")-_FV(C95,"52 week low",TRUE))/(_FV(C95,"52 week high",TRUE)-_FV(C95,"52 week low",TRUE)),"")</f>
        <v/>
      </c>
      <c r="N95" s="16" t="str" cm="1">
        <f t="array" ref="N95">IFERROR(IF(_FV(C95,"P/E",TRUE)&gt;0.1,ROUND(_FV(C95,"P/E",TRUE),1)&amp;"x",""),"")</f>
        <v/>
      </c>
      <c r="O95" s="12"/>
      <c r="P95" s="12"/>
      <c r="Q95" s="12"/>
    </row>
    <row r="96" spans="1:17">
      <c r="A96" s="9" t="str">
        <f t="shared" si="2"/>
        <v/>
      </c>
      <c r="B96" s="15"/>
      <c r="C96" s="9"/>
      <c r="D96" s="15"/>
      <c r="E96" s="9"/>
      <c r="F96" s="9"/>
      <c r="G96" s="9"/>
      <c r="H96" s="9"/>
      <c r="I96" s="9"/>
      <c r="J96" s="9" t="str" cm="1">
        <f t="array" ref="J96">IFERROR(_FV(C96,"Currency"),"")</f>
        <v/>
      </c>
      <c r="K96" s="25" t="str" cm="1">
        <f t="array" ref="K96">IFERROR(_FV(C96,"Market cap",TRUE)/1000000,"")</f>
        <v/>
      </c>
      <c r="L96" s="25" t="str">
        <f>IF(K96="","",IFERROR(VLOOKUP(J96,Fiat!$B$1:$C$20,2,FALSE)*K96,"Valuta ontbreekt op Fiat"))</f>
        <v/>
      </c>
      <c r="M96" s="19" t="str" cm="1">
        <f t="array" ref="M96">IFERROR((_FV(C96,"Price")-_FV(C96,"52 week low",TRUE))/(_FV(C96,"52 week high",TRUE)-_FV(C96,"52 week low",TRUE)),"")</f>
        <v/>
      </c>
      <c r="N96" s="16" t="str" cm="1">
        <f t="array" ref="N96">IFERROR(IF(_FV(C96,"P/E",TRUE)&gt;0.1,ROUND(_FV(C96,"P/E",TRUE),1)&amp;"x",""),"")</f>
        <v/>
      </c>
      <c r="O96" s="12"/>
      <c r="P96" s="12"/>
      <c r="Q96" s="12"/>
    </row>
    <row r="97" spans="1:17">
      <c r="A97" s="9" t="str">
        <f t="shared" si="2"/>
        <v/>
      </c>
      <c r="B97" s="15"/>
      <c r="C97" s="9"/>
      <c r="D97" s="15"/>
      <c r="E97" s="9"/>
      <c r="F97" s="9"/>
      <c r="G97" s="9"/>
      <c r="H97" s="9"/>
      <c r="I97" s="9"/>
      <c r="J97" s="9" t="str" cm="1">
        <f t="array" ref="J97">IFERROR(_FV(C97,"Currency"),"")</f>
        <v/>
      </c>
      <c r="K97" s="25" t="str" cm="1">
        <f t="array" ref="K97">IFERROR(_FV(C97,"Market cap",TRUE)/1000000,"")</f>
        <v/>
      </c>
      <c r="L97" s="25" t="str">
        <f>IF(K97="","",IFERROR(VLOOKUP(J97,Fiat!$B$1:$C$20,2,FALSE)*K97,"Valuta ontbreekt op Fiat"))</f>
        <v/>
      </c>
      <c r="M97" s="19" t="str" cm="1">
        <f t="array" ref="M97">IFERROR((_FV(C97,"Price")-_FV(C97,"52 week low",TRUE))/(_FV(C97,"52 week high",TRUE)-_FV(C97,"52 week low",TRUE)),"")</f>
        <v/>
      </c>
      <c r="N97" s="16" t="str" cm="1">
        <f t="array" ref="N97">IFERROR(IF(_FV(C97,"P/E",TRUE)&gt;0.1,ROUND(_FV(C97,"P/E",TRUE),1)&amp;"x",""),"")</f>
        <v/>
      </c>
      <c r="O97" s="12"/>
      <c r="P97" s="12"/>
      <c r="Q97" s="12"/>
    </row>
    <row r="98" spans="1:17">
      <c r="A98" s="9" t="str">
        <f t="shared" ref="A98:A121" si="3">IF(B98="","",ROW()-1)</f>
        <v/>
      </c>
      <c r="B98" s="15"/>
      <c r="C98" s="9"/>
      <c r="D98" s="15"/>
      <c r="E98" s="9"/>
      <c r="F98" s="9"/>
      <c r="G98" s="9"/>
      <c r="H98" s="9"/>
      <c r="I98" s="9"/>
      <c r="J98" s="9" t="str" cm="1">
        <f t="array" ref="J98">IFERROR(_FV(C98,"Currency"),"")</f>
        <v/>
      </c>
      <c r="K98" s="25" t="str" cm="1">
        <f t="array" ref="K98">IFERROR(_FV(C98,"Market cap",TRUE)/1000000,"")</f>
        <v/>
      </c>
      <c r="L98" s="25" t="str">
        <f>IF(K98="","",IFERROR(VLOOKUP(J98,Fiat!$B$1:$C$20,2,FALSE)*K98,"Valuta ontbreekt op Fiat"))</f>
        <v/>
      </c>
      <c r="M98" s="19" t="str" cm="1">
        <f t="array" ref="M98">IFERROR((_FV(C98,"Price")-_FV(C98,"52 week low",TRUE))/(_FV(C98,"52 week high",TRUE)-_FV(C98,"52 week low",TRUE)),"")</f>
        <v/>
      </c>
      <c r="N98" s="16" t="str" cm="1">
        <f t="array" ref="N98">IFERROR(IF(_FV(C98,"P/E",TRUE)&gt;0.1,ROUND(_FV(C98,"P/E",TRUE),1)&amp;"x",""),"")</f>
        <v/>
      </c>
      <c r="O98" s="12"/>
      <c r="P98" s="12"/>
      <c r="Q98" s="12"/>
    </row>
    <row r="99" spans="1:17">
      <c r="A99" s="9" t="str">
        <f t="shared" si="3"/>
        <v/>
      </c>
      <c r="B99" s="15"/>
      <c r="C99" s="9"/>
      <c r="D99" s="15"/>
      <c r="E99" s="9"/>
      <c r="F99" s="9"/>
      <c r="G99" s="9"/>
      <c r="H99" s="9"/>
      <c r="I99" s="9"/>
      <c r="J99" s="9" t="str" cm="1">
        <f t="array" ref="J99">IFERROR(_FV(C99,"Currency"),"")</f>
        <v/>
      </c>
      <c r="K99" s="25" t="str" cm="1">
        <f t="array" ref="K99">IFERROR(_FV(C99,"Market cap",TRUE)/1000000,"")</f>
        <v/>
      </c>
      <c r="L99" s="25" t="str">
        <f>IF(K99="","",IFERROR(VLOOKUP(J99,Fiat!$B$1:$C$20,2,FALSE)*K99,"Valuta ontbreekt op Fiat"))</f>
        <v/>
      </c>
      <c r="M99" s="19" t="str" cm="1">
        <f t="array" ref="M99">IFERROR((_FV(C99,"Price")-_FV(C99,"52 week low",TRUE))/(_FV(C99,"52 week high",TRUE)-_FV(C99,"52 week low",TRUE)),"")</f>
        <v/>
      </c>
      <c r="N99" s="16" t="str" cm="1">
        <f t="array" ref="N99">IFERROR(IF(_FV(C99,"P/E",TRUE)&gt;0.1,ROUND(_FV(C99,"P/E",TRUE),1)&amp;"x",""),"")</f>
        <v/>
      </c>
      <c r="O99" s="12"/>
      <c r="P99" s="12"/>
      <c r="Q99" s="12"/>
    </row>
    <row r="100" spans="1:17">
      <c r="A100" s="9" t="str">
        <f t="shared" si="3"/>
        <v/>
      </c>
      <c r="B100" s="15"/>
      <c r="C100" s="9"/>
      <c r="D100" s="15"/>
      <c r="E100" s="9"/>
      <c r="F100" s="9"/>
      <c r="G100" s="9"/>
      <c r="H100" s="9"/>
      <c r="I100" s="9"/>
      <c r="J100" s="9" t="str" cm="1">
        <f t="array" ref="J100">IFERROR(_FV(C100,"Currency"),"")</f>
        <v/>
      </c>
      <c r="K100" s="25" t="str" cm="1">
        <f t="array" ref="K100">IFERROR(_FV(C100,"Market cap",TRUE)/1000000,"")</f>
        <v/>
      </c>
      <c r="L100" s="25" t="str">
        <f>IF(K100="","",IFERROR(VLOOKUP(J100,Fiat!$B$1:$C$20,2,FALSE)*K100,"Valuta ontbreekt op Fiat"))</f>
        <v/>
      </c>
      <c r="M100" s="19" t="str" cm="1">
        <f t="array" ref="M100">IFERROR((_FV(C100,"Price")-_FV(C100,"52 week low",TRUE))/(_FV(C100,"52 week high",TRUE)-_FV(C100,"52 week low",TRUE)),"")</f>
        <v/>
      </c>
      <c r="N100" s="16" t="str" cm="1">
        <f t="array" ref="N100">IFERROR(IF(_FV(C100,"P/E",TRUE)&gt;0.1,ROUND(_FV(C100,"P/E",TRUE),1)&amp;"x",""),"")</f>
        <v/>
      </c>
      <c r="O100" s="12"/>
      <c r="P100" s="12"/>
      <c r="Q100" s="12"/>
    </row>
    <row r="101" spans="1:17">
      <c r="A101" s="9" t="str">
        <f t="shared" si="3"/>
        <v/>
      </c>
      <c r="B101" s="15"/>
      <c r="C101" s="9"/>
      <c r="D101" s="15"/>
      <c r="E101" s="9"/>
      <c r="F101" s="9"/>
      <c r="G101" s="9"/>
      <c r="H101" s="9"/>
      <c r="I101" s="9"/>
      <c r="J101" s="9" t="str" cm="1">
        <f t="array" ref="J101">IFERROR(_FV(C101,"Currency"),"")</f>
        <v/>
      </c>
      <c r="K101" s="25" t="str" cm="1">
        <f t="array" ref="K101">IFERROR(_FV(C101,"Market cap",TRUE)/1000000,"")</f>
        <v/>
      </c>
      <c r="L101" s="25" t="str">
        <f>IF(K101="","",IFERROR(VLOOKUP(J101,Fiat!$B$1:$C$20,2,FALSE)*K101,"Valuta ontbreekt op Fiat"))</f>
        <v/>
      </c>
      <c r="M101" s="19" t="str" cm="1">
        <f t="array" ref="M101">IFERROR((_FV(C101,"Price")-_FV(C101,"52 week low",TRUE))/(_FV(C101,"52 week high",TRUE)-_FV(C101,"52 week low",TRUE)),"")</f>
        <v/>
      </c>
      <c r="N101" s="16" t="str" cm="1">
        <f t="array" ref="N101">IFERROR(IF(_FV(C101,"P/E",TRUE)&gt;0.1,ROUND(_FV(C101,"P/E",TRUE),1)&amp;"x",""),"")</f>
        <v/>
      </c>
      <c r="O101" s="12"/>
      <c r="P101" s="12"/>
      <c r="Q101" s="12"/>
    </row>
    <row r="102" spans="1:17">
      <c r="A102" s="9" t="str">
        <f t="shared" si="3"/>
        <v/>
      </c>
      <c r="B102" s="15"/>
      <c r="C102" s="9"/>
      <c r="D102" s="15"/>
      <c r="E102" s="9"/>
      <c r="F102" s="9"/>
      <c r="G102" s="9"/>
      <c r="H102" s="9"/>
      <c r="I102" s="9"/>
      <c r="J102" s="9" t="str" cm="1">
        <f t="array" ref="J102">IFERROR(_FV(C102,"Currency"),"")</f>
        <v/>
      </c>
      <c r="K102" s="25" t="str" cm="1">
        <f t="array" ref="K102">IFERROR(_FV(C102,"Market cap",TRUE)/1000000,"")</f>
        <v/>
      </c>
      <c r="L102" s="25" t="str">
        <f>IF(K102="","",IFERROR(VLOOKUP(J102,Fiat!$B$1:$C$20,2,FALSE)*K102,"Valuta ontbreekt op Fiat"))</f>
        <v/>
      </c>
      <c r="M102" s="19" t="str" cm="1">
        <f t="array" ref="M102">IFERROR((_FV(C102,"Price")-_FV(C102,"52 week low",TRUE))/(_FV(C102,"52 week high",TRUE)-_FV(C102,"52 week low",TRUE)),"")</f>
        <v/>
      </c>
      <c r="N102" s="16" t="str" cm="1">
        <f t="array" ref="N102">IFERROR(IF(_FV(C102,"P/E",TRUE)&gt;0.1,ROUND(_FV(C102,"P/E",TRUE),1)&amp;"x",""),"")</f>
        <v/>
      </c>
      <c r="O102" s="12"/>
      <c r="P102" s="12"/>
      <c r="Q102" s="12"/>
    </row>
    <row r="103" spans="1:17">
      <c r="A103" s="9" t="str">
        <f t="shared" si="3"/>
        <v/>
      </c>
      <c r="B103" s="15"/>
      <c r="C103" s="9"/>
      <c r="D103" s="15"/>
      <c r="E103" s="9"/>
      <c r="F103" s="9"/>
      <c r="G103" s="9"/>
      <c r="H103" s="9"/>
      <c r="I103" s="9"/>
      <c r="J103" s="9" t="str" cm="1">
        <f t="array" ref="J103">IFERROR(_FV(C103,"Currency"),"")</f>
        <v/>
      </c>
      <c r="K103" s="25" t="str" cm="1">
        <f t="array" ref="K103">IFERROR(_FV(C103,"Market cap",TRUE)/1000000,"")</f>
        <v/>
      </c>
      <c r="L103" s="25" t="str">
        <f>IF(K103="","",IFERROR(VLOOKUP(J103,Fiat!$B$1:$C$20,2,FALSE)*K103,"Valuta ontbreekt op Fiat"))</f>
        <v/>
      </c>
      <c r="M103" s="19" t="str" cm="1">
        <f t="array" ref="M103">IFERROR((_FV(C103,"Price")-_FV(C103,"52 week low",TRUE))/(_FV(C103,"52 week high",TRUE)-_FV(C103,"52 week low",TRUE)),"")</f>
        <v/>
      </c>
      <c r="N103" s="16" t="str" cm="1">
        <f t="array" ref="N103">IFERROR(IF(_FV(C103,"P/E",TRUE)&gt;0.1,ROUND(_FV(C103,"P/E",TRUE),1)&amp;"x",""),"")</f>
        <v/>
      </c>
      <c r="O103" s="12"/>
      <c r="P103" s="12"/>
      <c r="Q103" s="12"/>
    </row>
    <row r="104" spans="1:17">
      <c r="A104" s="9" t="str">
        <f t="shared" si="3"/>
        <v/>
      </c>
      <c r="B104" s="15"/>
      <c r="C104" s="9"/>
      <c r="D104" s="15"/>
      <c r="E104" s="9"/>
      <c r="F104" s="9"/>
      <c r="G104" s="9"/>
      <c r="H104" s="9"/>
      <c r="I104" s="9"/>
      <c r="J104" s="9" t="str" cm="1">
        <f t="array" ref="J104">IFERROR(_FV(C104,"Currency"),"")</f>
        <v/>
      </c>
      <c r="K104" s="25" t="str" cm="1">
        <f t="array" ref="K104">IFERROR(_FV(C104,"Market cap",TRUE)/1000000,"")</f>
        <v/>
      </c>
      <c r="L104" s="25" t="str">
        <f>IF(K104="","",IFERROR(VLOOKUP(J104,Fiat!$B$1:$C$20,2,FALSE)*K104,"Valuta ontbreekt op Fiat"))</f>
        <v/>
      </c>
      <c r="M104" s="19" t="str" cm="1">
        <f t="array" ref="M104">IFERROR((_FV(C104,"Price")-_FV(C104,"52 week low",TRUE))/(_FV(C104,"52 week high",TRUE)-_FV(C104,"52 week low",TRUE)),"")</f>
        <v/>
      </c>
      <c r="N104" s="16" t="str" cm="1">
        <f t="array" ref="N104">IFERROR(IF(_FV(C104,"P/E",TRUE)&gt;0.1,ROUND(_FV(C104,"P/E",TRUE),1)&amp;"x",""),"")</f>
        <v/>
      </c>
      <c r="O104" s="12"/>
      <c r="P104" s="12"/>
      <c r="Q104" s="12"/>
    </row>
    <row r="105" spans="1:17">
      <c r="A105" s="9" t="str">
        <f t="shared" si="3"/>
        <v/>
      </c>
      <c r="B105" s="15"/>
      <c r="C105" s="9"/>
      <c r="D105" s="15"/>
      <c r="E105" s="9"/>
      <c r="F105" s="9"/>
      <c r="G105" s="9"/>
      <c r="H105" s="9"/>
      <c r="I105" s="9"/>
      <c r="J105" s="9" t="str" cm="1">
        <f t="array" ref="J105">IFERROR(_FV(C105,"Currency"),"")</f>
        <v/>
      </c>
      <c r="K105" s="25" t="str" cm="1">
        <f t="array" ref="K105">IFERROR(_FV(C105,"Market cap",TRUE)/1000000,"")</f>
        <v/>
      </c>
      <c r="L105" s="25" t="str">
        <f>IF(K105="","",IFERROR(VLOOKUP(J105,Fiat!$B$1:$C$20,2,FALSE)*K105,"Valuta ontbreekt op Fiat"))</f>
        <v/>
      </c>
      <c r="M105" s="19" t="str" cm="1">
        <f t="array" ref="M105">IFERROR((_FV(C105,"Price")-_FV(C105,"52 week low",TRUE))/(_FV(C105,"52 week high",TRUE)-_FV(C105,"52 week low",TRUE)),"")</f>
        <v/>
      </c>
      <c r="N105" s="16" t="str" cm="1">
        <f t="array" ref="N105">IFERROR(IF(_FV(C105,"P/E",TRUE)&gt;0.1,ROUND(_FV(C105,"P/E",TRUE),1)&amp;"x",""),"")</f>
        <v/>
      </c>
      <c r="O105" s="12"/>
      <c r="P105" s="12"/>
      <c r="Q105" s="12"/>
    </row>
    <row r="106" spans="1:17">
      <c r="A106" s="9" t="str">
        <f t="shared" si="3"/>
        <v/>
      </c>
      <c r="B106" s="15"/>
      <c r="C106" s="9"/>
      <c r="D106" s="15"/>
      <c r="E106" s="9"/>
      <c r="F106" s="9"/>
      <c r="G106" s="9"/>
      <c r="H106" s="9"/>
      <c r="I106" s="9"/>
      <c r="J106" s="9" t="str" cm="1">
        <f t="array" ref="J106">IFERROR(_FV(C106,"Currency"),"")</f>
        <v/>
      </c>
      <c r="K106" s="25" t="str" cm="1">
        <f t="array" ref="K106">IFERROR(_FV(C106,"Market cap",TRUE)/1000000,"")</f>
        <v/>
      </c>
      <c r="L106" s="25" t="str">
        <f>IF(K106="","",IFERROR(VLOOKUP(J106,Fiat!$B$1:$C$20,2,FALSE)*K106,"Valuta ontbreekt op Fiat"))</f>
        <v/>
      </c>
      <c r="M106" s="19" t="str" cm="1">
        <f t="array" ref="M106">IFERROR((_FV(C106,"Price")-_FV(C106,"52 week low",TRUE))/(_FV(C106,"52 week high",TRUE)-_FV(C106,"52 week low",TRUE)),"")</f>
        <v/>
      </c>
      <c r="N106" s="16" t="str" cm="1">
        <f t="array" ref="N106">IFERROR(IF(_FV(C106,"P/E",TRUE)&gt;0.1,ROUND(_FV(C106,"P/E",TRUE),1)&amp;"x",""),"")</f>
        <v/>
      </c>
      <c r="O106" s="12"/>
      <c r="P106" s="12"/>
      <c r="Q106" s="12"/>
    </row>
    <row r="107" spans="1:17">
      <c r="A107" s="9" t="str">
        <f t="shared" si="3"/>
        <v/>
      </c>
      <c r="B107" s="15"/>
      <c r="C107" s="9"/>
      <c r="D107" s="15"/>
      <c r="E107" s="9"/>
      <c r="F107" s="9"/>
      <c r="G107" s="9"/>
      <c r="H107" s="9"/>
      <c r="I107" s="9"/>
      <c r="J107" s="9" t="str" cm="1">
        <f t="array" ref="J107">IFERROR(_FV(C107,"Currency"),"")</f>
        <v/>
      </c>
      <c r="K107" s="25" t="str" cm="1">
        <f t="array" ref="K107">IFERROR(_FV(C107,"Market cap",TRUE)/1000000,"")</f>
        <v/>
      </c>
      <c r="L107" s="25" t="str">
        <f>IF(K107="","",IFERROR(VLOOKUP(J107,Fiat!$B$1:$C$20,2,FALSE)*K107,"Valuta ontbreekt op Fiat"))</f>
        <v/>
      </c>
      <c r="M107" s="19" t="str" cm="1">
        <f t="array" ref="M107">IFERROR((_FV(C107,"Price")-_FV(C107,"52 week low",TRUE))/(_FV(C107,"52 week high",TRUE)-_FV(C107,"52 week low",TRUE)),"")</f>
        <v/>
      </c>
      <c r="N107" s="16" t="str" cm="1">
        <f t="array" ref="N107">IFERROR(IF(_FV(C107,"P/E",TRUE)&gt;0.1,ROUND(_FV(C107,"P/E",TRUE),1)&amp;"x",""),"")</f>
        <v/>
      </c>
      <c r="O107" s="12"/>
      <c r="P107" s="12"/>
      <c r="Q107" s="12"/>
    </row>
    <row r="108" spans="1:17">
      <c r="A108" s="9" t="str">
        <f t="shared" si="3"/>
        <v/>
      </c>
      <c r="B108" s="15"/>
      <c r="C108" s="9"/>
      <c r="D108" s="15"/>
      <c r="E108" s="9"/>
      <c r="F108" s="9"/>
      <c r="G108" s="9"/>
      <c r="H108" s="9"/>
      <c r="I108" s="9"/>
      <c r="J108" s="9" t="str" cm="1">
        <f t="array" ref="J108">IFERROR(_FV(C108,"Currency"),"")</f>
        <v/>
      </c>
      <c r="K108" s="25" t="str" cm="1">
        <f t="array" ref="K108">IFERROR(_FV(C108,"Market cap",TRUE)/1000000,"")</f>
        <v/>
      </c>
      <c r="L108" s="25" t="str">
        <f>IF(K108="","",IFERROR(VLOOKUP(J108,Fiat!$B$1:$C$20,2,FALSE)*K108,"Valuta ontbreekt op Fiat"))</f>
        <v/>
      </c>
      <c r="M108" s="19" t="str" cm="1">
        <f t="array" ref="M108">IFERROR((_FV(C108,"Price")-_FV(C108,"52 week low",TRUE))/(_FV(C108,"52 week high",TRUE)-_FV(C108,"52 week low",TRUE)),"")</f>
        <v/>
      </c>
      <c r="N108" s="16" t="str" cm="1">
        <f t="array" ref="N108">IFERROR(IF(_FV(C108,"P/E",TRUE)&gt;0.1,ROUND(_FV(C108,"P/E",TRUE),1)&amp;"x",""),"")</f>
        <v/>
      </c>
      <c r="O108" s="12"/>
      <c r="P108" s="12"/>
      <c r="Q108" s="12"/>
    </row>
    <row r="109" spans="1:17">
      <c r="A109" s="9" t="str">
        <f t="shared" si="3"/>
        <v/>
      </c>
      <c r="B109" s="15"/>
      <c r="C109" s="9"/>
      <c r="D109" s="15"/>
      <c r="E109" s="9"/>
      <c r="F109" s="9"/>
      <c r="G109" s="9"/>
      <c r="H109" s="9"/>
      <c r="I109" s="9"/>
      <c r="J109" s="9" t="str" cm="1">
        <f t="array" ref="J109">IFERROR(_FV(C109,"Currency"),"")</f>
        <v/>
      </c>
      <c r="K109" s="25" t="str" cm="1">
        <f t="array" ref="K109">IFERROR(_FV(C109,"Market cap",TRUE)/1000000,"")</f>
        <v/>
      </c>
      <c r="L109" s="25" t="str">
        <f>IF(K109="","",IFERROR(VLOOKUP(J109,Fiat!$B$1:$C$20,2,FALSE)*K109,"Valuta ontbreekt op Fiat"))</f>
        <v/>
      </c>
      <c r="M109" s="19" t="str" cm="1">
        <f t="array" ref="M109">IFERROR((_FV(C109,"Price")-_FV(C109,"52 week low",TRUE))/(_FV(C109,"52 week high",TRUE)-_FV(C109,"52 week low",TRUE)),"")</f>
        <v/>
      </c>
      <c r="N109" s="16" t="str" cm="1">
        <f t="array" ref="N109">IFERROR(IF(_FV(C109,"P/E",TRUE)&gt;0.1,ROUND(_FV(C109,"P/E",TRUE),1)&amp;"x",""),"")</f>
        <v/>
      </c>
      <c r="O109" s="12"/>
      <c r="P109" s="12"/>
      <c r="Q109" s="12"/>
    </row>
    <row r="110" spans="1:17">
      <c r="A110" s="9" t="str">
        <f t="shared" si="3"/>
        <v/>
      </c>
      <c r="B110" s="15"/>
      <c r="C110" s="9"/>
      <c r="D110" s="15"/>
      <c r="E110" s="9"/>
      <c r="F110" s="9"/>
      <c r="G110" s="9"/>
      <c r="H110" s="9"/>
      <c r="I110" s="9"/>
      <c r="J110" s="9" t="str" cm="1">
        <f t="array" ref="J110">IFERROR(_FV(C110,"Currency"),"")</f>
        <v/>
      </c>
      <c r="K110" s="25" t="str" cm="1">
        <f t="array" ref="K110">IFERROR(_FV(C110,"Market cap",TRUE)/1000000,"")</f>
        <v/>
      </c>
      <c r="L110" s="25" t="str">
        <f>IF(K110="","",IFERROR(VLOOKUP(J110,Fiat!$B$1:$C$20,2,FALSE)*K110,"Valuta ontbreekt op Fiat"))</f>
        <v/>
      </c>
      <c r="M110" s="19" t="str" cm="1">
        <f t="array" ref="M110">IFERROR((_FV(C110,"Price")-_FV(C110,"52 week low",TRUE))/(_FV(C110,"52 week high",TRUE)-_FV(C110,"52 week low",TRUE)),"")</f>
        <v/>
      </c>
      <c r="N110" s="16" t="str" cm="1">
        <f t="array" ref="N110">IFERROR(IF(_FV(C110,"P/E",TRUE)&gt;0.1,ROUND(_FV(C110,"P/E",TRUE),1)&amp;"x",""),"")</f>
        <v/>
      </c>
      <c r="O110" s="12"/>
      <c r="P110" s="12"/>
      <c r="Q110" s="12"/>
    </row>
    <row r="111" spans="1:17">
      <c r="A111" s="9" t="str">
        <f t="shared" si="3"/>
        <v/>
      </c>
      <c r="B111" s="15"/>
      <c r="C111" s="9"/>
      <c r="D111" s="15"/>
      <c r="E111" s="9"/>
      <c r="F111" s="9"/>
      <c r="G111" s="9"/>
      <c r="H111" s="9"/>
      <c r="I111" s="9"/>
      <c r="J111" s="9" t="str" cm="1">
        <f t="array" ref="J111">IFERROR(_FV(C111,"Currency"),"")</f>
        <v/>
      </c>
      <c r="K111" s="25" t="str" cm="1">
        <f t="array" ref="K111">IFERROR(_FV(C111,"Market cap",TRUE)/1000000,"")</f>
        <v/>
      </c>
      <c r="L111" s="25" t="str">
        <f>IF(K111="","",IFERROR(VLOOKUP(J111,Fiat!$B$1:$C$20,2,FALSE)*K111,"Valuta ontbreekt op Fiat"))</f>
        <v/>
      </c>
      <c r="M111" s="19" t="str" cm="1">
        <f t="array" ref="M111">IFERROR((_FV(C111,"Price")-_FV(C111,"52 week low",TRUE))/(_FV(C111,"52 week high",TRUE)-_FV(C111,"52 week low",TRUE)),"")</f>
        <v/>
      </c>
      <c r="N111" s="16" t="str" cm="1">
        <f t="array" ref="N111">IFERROR(IF(_FV(C111,"P/E",TRUE)&gt;0.1,ROUND(_FV(C111,"P/E",TRUE),1)&amp;"x",""),"")</f>
        <v/>
      </c>
      <c r="O111" s="12"/>
      <c r="P111" s="12"/>
      <c r="Q111" s="12"/>
    </row>
    <row r="112" spans="1:17">
      <c r="A112" s="9" t="str">
        <f t="shared" si="3"/>
        <v/>
      </c>
      <c r="B112" s="15"/>
      <c r="C112" s="9"/>
      <c r="D112" s="15"/>
      <c r="E112" s="9"/>
      <c r="F112" s="9"/>
      <c r="G112" s="9"/>
      <c r="H112" s="9"/>
      <c r="I112" s="9"/>
      <c r="J112" s="9" t="str" cm="1">
        <f t="array" ref="J112">IFERROR(_FV(C112,"Currency"),"")</f>
        <v/>
      </c>
      <c r="K112" s="25" t="str" cm="1">
        <f t="array" ref="K112">IFERROR(_FV(C112,"Market cap",TRUE)/1000000,"")</f>
        <v/>
      </c>
      <c r="L112" s="25" t="str">
        <f>IF(K112="","",IFERROR(VLOOKUP(J112,Fiat!$B$1:$C$20,2,FALSE)*K112,"Valuta ontbreekt op Fiat"))</f>
        <v/>
      </c>
      <c r="M112" s="19" t="str" cm="1">
        <f t="array" ref="M112">IFERROR((_FV(C112,"Price")-_FV(C112,"52 week low",TRUE))/(_FV(C112,"52 week high",TRUE)-_FV(C112,"52 week low",TRUE)),"")</f>
        <v/>
      </c>
      <c r="N112" s="16" t="str" cm="1">
        <f t="array" ref="N112">IFERROR(IF(_FV(C112,"P/E",TRUE)&gt;0.1,ROUND(_FV(C112,"P/E",TRUE),1)&amp;"x",""),"")</f>
        <v/>
      </c>
      <c r="O112" s="12"/>
      <c r="P112" s="12"/>
      <c r="Q112" s="12"/>
    </row>
    <row r="113" spans="1:17">
      <c r="A113" s="9" t="str">
        <f t="shared" si="3"/>
        <v/>
      </c>
      <c r="B113" s="15"/>
      <c r="C113" s="9"/>
      <c r="D113" s="15"/>
      <c r="E113" s="9"/>
      <c r="F113" s="9"/>
      <c r="G113" s="9"/>
      <c r="H113" s="9"/>
      <c r="I113" s="9"/>
      <c r="J113" s="9" t="str" cm="1">
        <f t="array" ref="J113">IFERROR(_FV(C113,"Currency"),"")</f>
        <v/>
      </c>
      <c r="K113" s="25" t="str" cm="1">
        <f t="array" ref="K113">IFERROR(_FV(C113,"Market cap",TRUE)/1000000,"")</f>
        <v/>
      </c>
      <c r="L113" s="25" t="str">
        <f>IF(K113="","",IFERROR(VLOOKUP(J113,Fiat!$B$1:$C$20,2,FALSE)*K113,"Valuta ontbreekt op Fiat"))</f>
        <v/>
      </c>
      <c r="M113" s="19" t="str" cm="1">
        <f t="array" ref="M113">IFERROR((_FV(C113,"Price")-_FV(C113,"52 week low",TRUE))/(_FV(C113,"52 week high",TRUE)-_FV(C113,"52 week low",TRUE)),"")</f>
        <v/>
      </c>
      <c r="N113" s="16" t="str" cm="1">
        <f t="array" ref="N113">IFERROR(IF(_FV(C113,"P/E",TRUE)&gt;0.1,ROUND(_FV(C113,"P/E",TRUE),1)&amp;"x",""),"")</f>
        <v/>
      </c>
      <c r="O113" s="12"/>
      <c r="P113" s="12"/>
      <c r="Q113" s="12"/>
    </row>
    <row r="114" spans="1:17">
      <c r="A114" s="9" t="str">
        <f t="shared" si="3"/>
        <v/>
      </c>
      <c r="B114" s="15"/>
      <c r="C114" s="9"/>
      <c r="D114" s="15"/>
      <c r="E114" s="9"/>
      <c r="F114" s="9"/>
      <c r="G114" s="9"/>
      <c r="H114" s="9"/>
      <c r="I114" s="9"/>
      <c r="J114" s="9" t="str" cm="1">
        <f t="array" ref="J114">IFERROR(_FV(C114,"Currency"),"")</f>
        <v/>
      </c>
      <c r="K114" s="25" t="str" cm="1">
        <f t="array" ref="K114">IFERROR(_FV(C114,"Market cap",TRUE)/1000000,"")</f>
        <v/>
      </c>
      <c r="L114" s="25" t="str">
        <f>IF(K114="","",IFERROR(VLOOKUP(J114,Fiat!$B$1:$C$20,2,FALSE)*K114,"Valuta ontbreekt op Fiat"))</f>
        <v/>
      </c>
      <c r="M114" s="19" t="str" cm="1">
        <f t="array" ref="M114">IFERROR((_FV(C114,"Price")-_FV(C114,"52 week low",TRUE))/(_FV(C114,"52 week high",TRUE)-_FV(C114,"52 week low",TRUE)),"")</f>
        <v/>
      </c>
      <c r="N114" s="16" t="str" cm="1">
        <f t="array" ref="N114">IFERROR(IF(_FV(C114,"P/E",TRUE)&gt;0.1,ROUND(_FV(C114,"P/E",TRUE),1)&amp;"x",""),"")</f>
        <v/>
      </c>
      <c r="O114" s="12"/>
      <c r="P114" s="12"/>
      <c r="Q114" s="12"/>
    </row>
    <row r="115" spans="1:17">
      <c r="A115" s="9" t="str">
        <f t="shared" si="3"/>
        <v/>
      </c>
      <c r="B115" s="15"/>
      <c r="C115" s="9"/>
      <c r="D115" s="15"/>
      <c r="E115" s="9"/>
      <c r="F115" s="9"/>
      <c r="G115" s="9"/>
      <c r="H115" s="9"/>
      <c r="I115" s="9"/>
      <c r="J115" s="9" t="str" cm="1">
        <f t="array" ref="J115">IFERROR(_FV(C115,"Currency"),"")</f>
        <v/>
      </c>
      <c r="K115" s="25" t="str" cm="1">
        <f t="array" ref="K115">IFERROR(_FV(C115,"Market cap",TRUE)/1000000,"")</f>
        <v/>
      </c>
      <c r="L115" s="25" t="str">
        <f>IF(K115="","",IFERROR(VLOOKUP(J115,Fiat!$B$1:$C$20,2,FALSE)*K115,"Valuta ontbreekt op Fiat"))</f>
        <v/>
      </c>
      <c r="M115" s="19" t="str" cm="1">
        <f t="array" ref="M115">IFERROR((_FV(C115,"Price")-_FV(C115,"52 week low",TRUE))/(_FV(C115,"52 week high",TRUE)-_FV(C115,"52 week low",TRUE)),"")</f>
        <v/>
      </c>
      <c r="N115" s="16" t="str" cm="1">
        <f t="array" ref="N115">IFERROR(IF(_FV(C115,"P/E",TRUE)&gt;0.1,ROUND(_FV(C115,"P/E",TRUE),1)&amp;"x",""),"")</f>
        <v/>
      </c>
      <c r="O115" s="12"/>
      <c r="P115" s="12"/>
      <c r="Q115" s="12"/>
    </row>
    <row r="116" spans="1:17">
      <c r="A116" s="9" t="str">
        <f t="shared" si="3"/>
        <v/>
      </c>
      <c r="B116" s="15"/>
      <c r="C116" s="9"/>
      <c r="D116" s="15"/>
      <c r="E116" s="9"/>
      <c r="F116" s="9"/>
      <c r="G116" s="9"/>
      <c r="H116" s="9"/>
      <c r="I116" s="9"/>
      <c r="J116" s="9" t="str" cm="1">
        <f t="array" ref="J116">IFERROR(_FV(C116,"Currency"),"")</f>
        <v/>
      </c>
      <c r="K116" s="25" t="str" cm="1">
        <f t="array" ref="K116">IFERROR(_FV(C116,"Market cap",TRUE)/1000000,"")</f>
        <v/>
      </c>
      <c r="L116" s="25" t="str">
        <f>IF(K116="","",IFERROR(VLOOKUP(J116,Fiat!$B$1:$C$20,2,FALSE)*K116,"Valuta ontbreekt op Fiat"))</f>
        <v/>
      </c>
      <c r="M116" s="19" t="str" cm="1">
        <f t="array" ref="M116">IFERROR((_FV(C116,"Price")-_FV(C116,"52 week low",TRUE))/(_FV(C116,"52 week high",TRUE)-_FV(C116,"52 week low",TRUE)),"")</f>
        <v/>
      </c>
      <c r="N116" s="16" t="str" cm="1">
        <f t="array" ref="N116">IFERROR(IF(_FV(C116,"P/E",TRUE)&gt;0.1,ROUND(_FV(C116,"P/E",TRUE),1)&amp;"x",""),"")</f>
        <v/>
      </c>
      <c r="O116" s="12"/>
      <c r="P116" s="12"/>
      <c r="Q116" s="12"/>
    </row>
    <row r="117" spans="1:17">
      <c r="A117" s="9" t="str">
        <f t="shared" si="3"/>
        <v/>
      </c>
      <c r="B117" s="15"/>
      <c r="C117" s="9"/>
      <c r="D117" s="15"/>
      <c r="E117" s="9"/>
      <c r="F117" s="9"/>
      <c r="G117" s="9"/>
      <c r="H117" s="9"/>
      <c r="I117" s="9"/>
      <c r="J117" s="9" t="str" cm="1">
        <f t="array" ref="J117">IFERROR(_FV(C117,"Currency"),"")</f>
        <v/>
      </c>
      <c r="K117" s="25" t="str" cm="1">
        <f t="array" ref="K117">IFERROR(_FV(C117,"Market cap",TRUE)/1000000,"")</f>
        <v/>
      </c>
      <c r="L117" s="25" t="str">
        <f>IF(K117="","",IFERROR(VLOOKUP(J117,Fiat!$B$1:$C$20,2,FALSE)*K117,"Valuta ontbreekt op Fiat"))</f>
        <v/>
      </c>
      <c r="M117" s="19" t="str" cm="1">
        <f t="array" ref="M117">IFERROR((_FV(C117,"Price")-_FV(C117,"52 week low",TRUE))/(_FV(C117,"52 week high",TRUE)-_FV(C117,"52 week low",TRUE)),"")</f>
        <v/>
      </c>
      <c r="N117" s="16" t="str" cm="1">
        <f t="array" ref="N117">IFERROR(IF(_FV(C117,"P/E",TRUE)&gt;0.1,ROUND(_FV(C117,"P/E",TRUE),1)&amp;"x",""),"")</f>
        <v/>
      </c>
      <c r="O117" s="12"/>
      <c r="P117" s="12"/>
      <c r="Q117" s="12"/>
    </row>
    <row r="118" spans="1:17">
      <c r="A118" s="9" t="str">
        <f t="shared" si="3"/>
        <v/>
      </c>
      <c r="B118" s="15"/>
      <c r="C118" s="9"/>
      <c r="D118" s="15"/>
      <c r="E118" s="9"/>
      <c r="F118" s="9"/>
      <c r="G118" s="9"/>
      <c r="H118" s="9"/>
      <c r="I118" s="9"/>
      <c r="J118" s="9" t="str" cm="1">
        <f t="array" ref="J118">IFERROR(_FV(C118,"Currency"),"")</f>
        <v/>
      </c>
      <c r="K118" s="25" t="str" cm="1">
        <f t="array" ref="K118">IFERROR(_FV(C118,"Market cap",TRUE)/1000000,"")</f>
        <v/>
      </c>
      <c r="L118" s="25" t="str">
        <f>IF(K118="","",IFERROR(VLOOKUP(J118,Fiat!$B$1:$C$20,2,FALSE)*K118,"Valuta ontbreekt op Fiat"))</f>
        <v/>
      </c>
      <c r="M118" s="19" t="str" cm="1">
        <f t="array" ref="M118">IFERROR((_FV(C118,"Price")-_FV(C118,"52 week low",TRUE))/(_FV(C118,"52 week high",TRUE)-_FV(C118,"52 week low",TRUE)),"")</f>
        <v/>
      </c>
      <c r="N118" s="16" t="str" cm="1">
        <f t="array" ref="N118">IFERROR(IF(_FV(C118,"P/E",TRUE)&gt;0.1,ROUND(_FV(C118,"P/E",TRUE),1)&amp;"x",""),"")</f>
        <v/>
      </c>
      <c r="O118" s="12"/>
      <c r="P118" s="12"/>
      <c r="Q118" s="12"/>
    </row>
    <row r="119" spans="1:17">
      <c r="A119" s="9" t="str">
        <f t="shared" si="3"/>
        <v/>
      </c>
      <c r="B119" s="15"/>
      <c r="C119" s="9"/>
      <c r="D119" s="15"/>
      <c r="E119" s="9"/>
      <c r="F119" s="9"/>
      <c r="G119" s="9"/>
      <c r="H119" s="9"/>
      <c r="I119" s="9"/>
      <c r="J119" s="9" t="str" cm="1">
        <f t="array" ref="J119">IFERROR(_FV(C119,"Currency"),"")</f>
        <v/>
      </c>
      <c r="K119" s="25" t="str" cm="1">
        <f t="array" ref="K119">IFERROR(_FV(C119,"Market cap",TRUE)/1000000,"")</f>
        <v/>
      </c>
      <c r="L119" s="25" t="str">
        <f>IF(K119="","",IFERROR(VLOOKUP(J119,Fiat!$B$1:$C$20,2,FALSE)*K119,"Valuta ontbreekt op Fiat"))</f>
        <v/>
      </c>
      <c r="M119" s="19" t="str" cm="1">
        <f t="array" ref="M119">IFERROR((_FV(C119,"Price")-_FV(C119,"52 week low",TRUE))/(_FV(C119,"52 week high",TRUE)-_FV(C119,"52 week low",TRUE)),"")</f>
        <v/>
      </c>
      <c r="N119" s="16" t="str" cm="1">
        <f t="array" ref="N119">IFERROR(IF(_FV(C119,"P/E",TRUE)&gt;0.1,ROUND(_FV(C119,"P/E",TRUE),1)&amp;"x",""),"")</f>
        <v/>
      </c>
      <c r="O119" s="12"/>
      <c r="P119" s="12"/>
      <c r="Q119" s="12"/>
    </row>
    <row r="120" spans="1:17">
      <c r="A120" s="9" t="str">
        <f t="shared" si="3"/>
        <v/>
      </c>
      <c r="B120" s="15"/>
      <c r="C120" s="9"/>
      <c r="D120" s="15"/>
      <c r="E120" s="9"/>
      <c r="F120" s="9"/>
      <c r="G120" s="9"/>
      <c r="H120" s="9"/>
      <c r="I120" s="9"/>
      <c r="J120" s="9" t="str" cm="1">
        <f t="array" ref="J120">IFERROR(_FV(C120,"Currency"),"")</f>
        <v/>
      </c>
      <c r="K120" s="25" t="str" cm="1">
        <f t="array" ref="K120">IFERROR(_FV(C120,"Market cap",TRUE)/1000000,"")</f>
        <v/>
      </c>
      <c r="L120" s="25" t="str">
        <f>IF(K120="","",IFERROR(VLOOKUP(J120,Fiat!$B$1:$C$20,2,FALSE)*K120,"Valuta ontbreekt op Fiat"))</f>
        <v/>
      </c>
      <c r="M120" s="19" t="str" cm="1">
        <f t="array" ref="M120">IFERROR((_FV(C120,"Price")-_FV(C120,"52 week low",TRUE))/(_FV(C120,"52 week high",TRUE)-_FV(C120,"52 week low",TRUE)),"")</f>
        <v/>
      </c>
      <c r="N120" s="16" t="str" cm="1">
        <f t="array" ref="N120">IFERROR(IF(_FV(C120,"P/E",TRUE)&gt;0.1,ROUND(_FV(C120,"P/E",TRUE),1)&amp;"x",""),"")</f>
        <v/>
      </c>
      <c r="O120" s="12"/>
      <c r="P120" s="12"/>
      <c r="Q120" s="12"/>
    </row>
    <row r="121" spans="1:17">
      <c r="A121" s="9" t="str">
        <f t="shared" si="3"/>
        <v/>
      </c>
      <c r="B121" s="15"/>
      <c r="C121" s="9"/>
      <c r="D121" s="15"/>
      <c r="E121" s="9"/>
      <c r="F121" s="9"/>
      <c r="G121" s="9"/>
      <c r="H121" s="9"/>
      <c r="I121" s="9"/>
      <c r="J121" s="9" t="str" cm="1">
        <f t="array" ref="J121">IFERROR(_FV(C121,"Currency"),"")</f>
        <v/>
      </c>
      <c r="K121" s="25" t="str" cm="1">
        <f t="array" ref="K121">IFERROR(_FV(C121,"Market cap",TRUE)/1000000,"")</f>
        <v/>
      </c>
      <c r="L121" s="25" t="str">
        <f>IF(K121="","",IFERROR(VLOOKUP(J121,Fiat!$B$1:$C$20,2,FALSE)*K121,"Valuta ontbreekt op Fiat"))</f>
        <v/>
      </c>
      <c r="M121" s="19" t="str" cm="1">
        <f t="array" ref="M121">IFERROR((_FV(C121,"Price")-_FV(C121,"52 week low",TRUE))/(_FV(C121,"52 week high",TRUE)-_FV(C121,"52 week low",TRUE)),"")</f>
        <v/>
      </c>
      <c r="N121" s="16" t="str" cm="1">
        <f t="array" ref="N121">IFERROR(IF(_FV(C121,"P/E",TRUE)&gt;0.1,ROUND(_FV(C121,"P/E",TRUE),1)&amp;"x",""),"")</f>
        <v/>
      </c>
      <c r="O121" s="12"/>
      <c r="P121" s="12"/>
      <c r="Q121" s="12"/>
    </row>
  </sheetData>
  <autoFilter ref="A1:Q121" xr:uid="{00000000-0009-0000-0000-000002000000}"/>
  <conditionalFormatting sqref="M2:M121">
    <cfRule type="dataBar" priority="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{564A7B46-9912-4B59-AE1D-5205E1B4E9E4}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64A7B46-9912-4B59-AE1D-5205E1B4E9E4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M2:M121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4D8C-E519-43F0-BFE8-6C8FB0C9145D}">
  <dimension ref="A1:C7"/>
  <sheetViews>
    <sheetView workbookViewId="0">
      <selection activeCell="C16" sqref="C16"/>
    </sheetView>
  </sheetViews>
  <sheetFormatPr defaultRowHeight="15"/>
  <cols>
    <col min="1" max="1" width="11.28515625" bestFit="1" customWidth="1"/>
  </cols>
  <sheetData>
    <row r="1" spans="1:3">
      <c r="B1" t="s">
        <v>61</v>
      </c>
      <c r="C1">
        <v>1</v>
      </c>
    </row>
    <row r="2" spans="1:3">
      <c r="A2" t="e" vm="1">
        <v>#VALUE!</v>
      </c>
      <c r="B2" t="s">
        <v>58</v>
      </c>
      <c r="C2" s="7" cm="1">
        <f t="array" aca="1" ref="C2" ca="1">_FV(A2,"Price")</f>
        <v>0.1105</v>
      </c>
    </row>
    <row r="3" spans="1:3">
      <c r="A3" t="e" vm="2">
        <v>#VALUE!</v>
      </c>
      <c r="B3" t="s">
        <v>62</v>
      </c>
      <c r="C3" s="7" cm="1">
        <f t="array" aca="1" ref="C3" ca="1">_FV(A3,"Price")</f>
        <v>8.8599999999999998E-2</v>
      </c>
    </row>
    <row r="4" spans="1:3">
      <c r="A4" t="e" vm="3">
        <v>#VALUE!</v>
      </c>
      <c r="B4" t="s">
        <v>65</v>
      </c>
      <c r="C4" s="7" cm="1">
        <f t="array" aca="1" ref="C4" ca="1">_FV(A4,"Price")</f>
        <v>5.5849999999999997E-3</v>
      </c>
    </row>
    <row r="5" spans="1:3">
      <c r="A5" t="e" vm="4">
        <v>#VALUE!</v>
      </c>
      <c r="B5" t="s">
        <v>66</v>
      </c>
      <c r="C5" s="7" cm="1">
        <f t="array" aca="1" ref="C5" ca="1">_FV(A5,"Price")</f>
        <v>1.1671</v>
      </c>
    </row>
    <row r="6" spans="1:3">
      <c r="C6" s="7"/>
    </row>
    <row r="7" spans="1:3">
      <c r="C7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>
      <pane xSplit="1" ySplit="1" topLeftCell="B2" activePane="bottomRight" state="frozen"/>
      <selection pane="topRight"/>
      <selection pane="bottomLeft"/>
      <selection pane="bottomRight" activeCell="A12" sqref="A12:XFD12"/>
    </sheetView>
  </sheetViews>
  <sheetFormatPr defaultRowHeight="15"/>
  <cols>
    <col min="1" max="1" width="28" customWidth="1"/>
    <col min="2" max="2" width="44" customWidth="1"/>
    <col min="3" max="3" width="34" customWidth="1"/>
    <col min="4" max="5" width="70" customWidth="1"/>
  </cols>
  <sheetData>
    <row r="1" spans="1:5" ht="32.1" customHeight="1">
      <c r="A1" s="4" t="s">
        <v>10</v>
      </c>
      <c r="B1" s="4" t="s">
        <v>27</v>
      </c>
      <c r="C1" s="4" t="s">
        <v>28</v>
      </c>
      <c r="D1" s="4" t="s">
        <v>29</v>
      </c>
      <c r="E1" s="4" t="s">
        <v>30</v>
      </c>
    </row>
    <row r="2" spans="1:5" ht="114.75">
      <c r="A2" s="5" t="s">
        <v>11</v>
      </c>
      <c r="B2" s="5" t="s">
        <v>31</v>
      </c>
      <c r="C2" s="5" t="s">
        <v>32</v>
      </c>
      <c r="D2" s="5" t="s">
        <v>112</v>
      </c>
      <c r="E2" s="5" t="s">
        <v>91</v>
      </c>
    </row>
    <row r="3" spans="1:5" ht="89.25">
      <c r="A3" s="5" t="s">
        <v>12</v>
      </c>
      <c r="B3" s="5" t="s">
        <v>92</v>
      </c>
      <c r="C3" s="5" t="s">
        <v>32</v>
      </c>
      <c r="D3" s="5" t="s">
        <v>33</v>
      </c>
      <c r="E3" s="5" t="s">
        <v>93</v>
      </c>
    </row>
    <row r="4" spans="1:5" ht="76.5">
      <c r="A4" s="5" t="s">
        <v>13</v>
      </c>
      <c r="B4" s="5" t="s">
        <v>34</v>
      </c>
      <c r="C4" s="5" t="s">
        <v>32</v>
      </c>
      <c r="D4" s="5" t="s">
        <v>35</v>
      </c>
      <c r="E4" s="5" t="s">
        <v>94</v>
      </c>
    </row>
    <row r="5" spans="1:5" ht="51">
      <c r="A5" s="5" t="s">
        <v>14</v>
      </c>
      <c r="B5" s="5" t="s">
        <v>36</v>
      </c>
      <c r="C5" s="5" t="s">
        <v>95</v>
      </c>
      <c r="D5" s="5" t="s">
        <v>37</v>
      </c>
      <c r="E5" s="5" t="s">
        <v>38</v>
      </c>
    </row>
    <row r="6" spans="1:5" ht="51">
      <c r="A6" s="5" t="s">
        <v>15</v>
      </c>
      <c r="B6" s="5" t="s">
        <v>39</v>
      </c>
      <c r="C6" s="5" t="s">
        <v>40</v>
      </c>
      <c r="D6" s="5" t="s">
        <v>41</v>
      </c>
      <c r="E6" s="5" t="s">
        <v>96</v>
      </c>
    </row>
    <row r="7" spans="1:5" ht="38.25">
      <c r="A7" s="5" t="s">
        <v>16</v>
      </c>
      <c r="B7" s="5" t="s">
        <v>42</v>
      </c>
      <c r="C7" s="5" t="s">
        <v>32</v>
      </c>
      <c r="D7" s="5" t="s">
        <v>43</v>
      </c>
      <c r="E7" s="5" t="s">
        <v>38</v>
      </c>
    </row>
    <row r="8" spans="1:5" ht="63.75">
      <c r="A8" s="5" t="s">
        <v>17</v>
      </c>
      <c r="B8" s="5" t="s">
        <v>97</v>
      </c>
      <c r="C8" s="5" t="s">
        <v>32</v>
      </c>
      <c r="D8" s="5" t="s">
        <v>44</v>
      </c>
      <c r="E8" s="5" t="s">
        <v>45</v>
      </c>
    </row>
    <row r="9" spans="1:5" ht="102">
      <c r="A9" s="5" t="s">
        <v>98</v>
      </c>
      <c r="B9" s="5" t="s">
        <v>99</v>
      </c>
      <c r="C9" s="5" t="s">
        <v>32</v>
      </c>
      <c r="D9" s="5" t="s">
        <v>100</v>
      </c>
      <c r="E9" s="5" t="s">
        <v>101</v>
      </c>
    </row>
    <row r="10" spans="1:5" ht="25.5">
      <c r="A10" s="5" t="s">
        <v>18</v>
      </c>
      <c r="B10" s="5" t="s">
        <v>46</v>
      </c>
      <c r="C10" s="5" t="s">
        <v>47</v>
      </c>
      <c r="D10" s="5" t="s">
        <v>48</v>
      </c>
      <c r="E10" s="5" t="s">
        <v>102</v>
      </c>
    </row>
    <row r="11" spans="1:5" ht="25.5">
      <c r="A11" s="5" t="s">
        <v>19</v>
      </c>
      <c r="B11" s="5" t="s">
        <v>46</v>
      </c>
      <c r="C11" s="5" t="s">
        <v>49</v>
      </c>
      <c r="D11" s="5" t="s">
        <v>50</v>
      </c>
      <c r="E11" s="5" t="s">
        <v>102</v>
      </c>
    </row>
    <row r="12" spans="1:5" ht="25.5">
      <c r="A12" s="5" t="s">
        <v>20</v>
      </c>
      <c r="B12" s="5" t="s">
        <v>46</v>
      </c>
      <c r="C12" s="5" t="s">
        <v>40</v>
      </c>
      <c r="D12" s="5" t="s">
        <v>51</v>
      </c>
      <c r="E12" s="5" t="s">
        <v>102</v>
      </c>
    </row>
    <row r="13" spans="1:5" ht="48" customHeight="1"/>
    <row r="14" spans="1:5" ht="48" customHeight="1">
      <c r="A14" s="31" t="s">
        <v>103</v>
      </c>
      <c r="B14" s="31"/>
      <c r="C14" s="31"/>
      <c r="D14" s="31"/>
      <c r="E14" s="31"/>
    </row>
  </sheetData>
  <mergeCells count="1">
    <mergeCell ref="A14:E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workbookViewId="0">
      <selection activeCell="G25" sqref="G25"/>
    </sheetView>
  </sheetViews>
  <sheetFormatPr defaultRowHeight="15"/>
  <cols>
    <col min="1" max="1" width="27.5703125" customWidth="1"/>
    <col min="2" max="2" width="10.42578125" customWidth="1"/>
    <col min="3" max="3" width="3.42578125" customWidth="1"/>
    <col min="4" max="4" width="27.5703125" customWidth="1"/>
    <col min="5" max="5" width="10.42578125" customWidth="1"/>
    <col min="6" max="6" width="3.42578125" customWidth="1"/>
    <col min="7" max="7" width="32.42578125" customWidth="1"/>
    <col min="8" max="8" width="10.42578125" customWidth="1"/>
  </cols>
  <sheetData>
    <row r="1" spans="1:8" ht="24">
      <c r="A1" s="34" t="s">
        <v>68</v>
      </c>
      <c r="B1" s="34"/>
      <c r="C1" s="34"/>
      <c r="D1" s="34"/>
      <c r="E1" s="34"/>
      <c r="F1" s="34"/>
      <c r="G1" s="34"/>
      <c r="H1" s="34"/>
    </row>
    <row r="2" spans="1:8">
      <c r="A2" s="35" t="s">
        <v>82</v>
      </c>
      <c r="B2" s="35"/>
      <c r="C2" s="35"/>
      <c r="D2" s="35"/>
      <c r="E2" s="35"/>
      <c r="F2" s="35"/>
      <c r="G2" s="35"/>
      <c r="H2" s="35"/>
    </row>
    <row r="3" spans="1:8">
      <c r="A3" s="20"/>
      <c r="B3" s="20"/>
      <c r="C3" s="20"/>
      <c r="D3" s="20"/>
      <c r="E3" s="20"/>
      <c r="F3" s="20"/>
      <c r="G3" s="20"/>
      <c r="H3" s="20"/>
    </row>
    <row r="4" spans="1:8">
      <c r="A4" s="21" t="s">
        <v>69</v>
      </c>
      <c r="B4" s="21"/>
      <c r="C4" s="21" t="s">
        <v>70</v>
      </c>
      <c r="D4" s="21"/>
      <c r="E4" s="21" t="s">
        <v>71</v>
      </c>
      <c r="F4" s="21"/>
      <c r="G4" s="21" t="s">
        <v>72</v>
      </c>
      <c r="H4" s="21"/>
    </row>
    <row r="5" spans="1:8" ht="26.25">
      <c r="A5" s="36">
        <f>COUNTA(Kandidaten!$B$2:$B$121)</f>
        <v>0</v>
      </c>
      <c r="B5" s="36"/>
      <c r="C5" s="36" cm="1">
        <f t="array" ref="C5">IFERROR(ROWS(_xlfn.UNIQUE(_xlfn._xlws.FILTER(Kandidaten!$E$2:$E$121,Kandidaten!$B$2:$B$121&lt;&gt;""))),0)</f>
        <v>0</v>
      </c>
      <c r="D5" s="36"/>
      <c r="E5" s="36" cm="1">
        <f t="array" ref="E5">IFERROR(ROWS(_xlfn.UNIQUE(_xlfn._xlws.FILTER(Kandidaten!$G$2:$G$121,Kandidaten!$B$2:$B$121&lt;&gt;""))),0)</f>
        <v>0</v>
      </c>
      <c r="F5" s="36"/>
      <c r="G5" s="37">
        <f>IF(A5=0,0,COUNTIFS(Kandidaten!$B$2:$B$121,"&lt;&gt;",Kandidaten!$D$2:$D$121,"&lt;&gt;",Kandidaten!$E$2:$E$121,"&lt;&gt;",Kandidaten!$F$2:$F$121,"&lt;&gt;",Kandidaten!$G$2:$G$121,"&lt;&gt;",Kandidaten!$O$2:$O$121,"&lt;&gt;",Kandidaten!$P$2:$P$121,"&lt;&gt;",Kandidaten!$Q$2:$Q$121,"&lt;&gt;")/A5)</f>
        <v>0</v>
      </c>
      <c r="H5" s="37"/>
    </row>
    <row r="6" spans="1:8">
      <c r="A6" s="20"/>
      <c r="B6" s="20"/>
      <c r="C6" s="20"/>
      <c r="D6" s="20"/>
      <c r="E6" s="20"/>
      <c r="F6" s="20"/>
      <c r="G6" s="20"/>
      <c r="H6" s="20"/>
    </row>
    <row r="7" spans="1:8">
      <c r="A7" s="32" t="s">
        <v>73</v>
      </c>
      <c r="B7" s="32"/>
      <c r="C7" s="32"/>
      <c r="D7" s="32"/>
      <c r="E7" s="32"/>
      <c r="F7" s="32"/>
      <c r="G7" s="32"/>
      <c r="H7" s="32"/>
    </row>
    <row r="8" spans="1:8">
      <c r="A8" s="21" t="s">
        <v>74</v>
      </c>
      <c r="B8" s="21"/>
      <c r="C8" s="21" t="s">
        <v>75</v>
      </c>
      <c r="D8" s="21"/>
      <c r="E8" s="21" t="s">
        <v>76</v>
      </c>
      <c r="F8" s="21"/>
      <c r="G8" s="21" t="s">
        <v>77</v>
      </c>
      <c r="H8" s="21"/>
    </row>
    <row r="9" spans="1:8" ht="21">
      <c r="A9" s="33">
        <f>COUNTIFS(Kandidaten!$B$2:$B$121,"&lt;&gt;",Kandidaten!$O$2:$O$121,"")</f>
        <v>0</v>
      </c>
      <c r="B9" s="33"/>
      <c r="C9" s="33">
        <f>COUNTIFS(Kandidaten!$B$2:$B$121,"&lt;&gt;",Kandidaten!$P$2:$P$121,"")</f>
        <v>0</v>
      </c>
      <c r="D9" s="33"/>
      <c r="E9" s="33">
        <f>COUNTIFS(Kandidaten!$B$2:$B$121,"&lt;&gt;",Kandidaten!$Q$2:$Q$121,"")</f>
        <v>0</v>
      </c>
      <c r="F9" s="33"/>
      <c r="G9" s="33">
        <f>COUNTIFS(Kandidaten!$B$2:$B$121,"&lt;&gt;",Kandidaten!$D$2:$D$121,"")</f>
        <v>0</v>
      </c>
      <c r="H9" s="33"/>
    </row>
    <row r="10" spans="1:8">
      <c r="A10" s="20"/>
      <c r="B10" s="20"/>
      <c r="C10" s="20"/>
      <c r="D10" s="20"/>
      <c r="E10" s="20"/>
      <c r="F10" s="20"/>
      <c r="G10" s="20"/>
      <c r="H10" s="20"/>
    </row>
    <row r="11" spans="1:8">
      <c r="A11" s="22" t="s">
        <v>78</v>
      </c>
      <c r="B11" s="22" t="s">
        <v>79</v>
      </c>
      <c r="C11" s="20"/>
      <c r="D11" s="22" t="s">
        <v>80</v>
      </c>
      <c r="E11" s="22" t="s">
        <v>79</v>
      </c>
      <c r="F11" s="20"/>
      <c r="G11" s="22" t="s">
        <v>81</v>
      </c>
      <c r="H11" s="22" t="s">
        <v>79</v>
      </c>
    </row>
    <row r="12" spans="1:8">
      <c r="A12" s="20" t="str" cm="1">
        <f t="array" ref="A12">IFERROR(_xlfn._xlws.SORT(_xlfn.UNIQUE(_xlfn._xlws.FILTER(Kandidaten!$F$2:$F$121,Kandidaten!$B$2:$B$121&lt;&gt;""))),"")</f>
        <v/>
      </c>
      <c r="B12" s="20" t="str" cm="1">
        <f t="array" ref="B12">IF(_xlfn.ANCHORARRAY(A12)="","",COUNTIF(Kandidaten!$F$2:$F$121,_xlfn.ANCHORARRAY(A12)))</f>
        <v/>
      </c>
      <c r="C12" s="20"/>
      <c r="D12" s="20" t="str" cm="1">
        <f t="array" ref="D12">IFERROR(_xlfn._xlws.SORT(_xlfn.UNIQUE(_xlfn._xlws.FILTER(Kandidaten!$E$2:$E$121,Kandidaten!$B$2:$B$121&lt;&gt;""))),"")</f>
        <v/>
      </c>
      <c r="E12" s="20" t="str" cm="1">
        <f t="array" ref="E12">IF(_xlfn.ANCHORARRAY(D12)="","",COUNTIF(Kandidaten!$E$2:$E$121,_xlfn.ANCHORARRAY(D12)))</f>
        <v/>
      </c>
      <c r="F12" s="20"/>
      <c r="G12" s="20" t="str" cm="1">
        <f t="array" ref="G12">IFERROR(_xlfn._xlws.SORT(_xlfn.UNIQUE(_xlfn._xlws.FILTER(Kandidaten!$G$2:$G$121,Kandidaten!$B$2:$B$121&lt;&gt;""))),"")</f>
        <v/>
      </c>
      <c r="H12" s="20" t="str" cm="1">
        <f t="array" ref="H12">IF(_xlfn.ANCHORARRAY(G12)="","",COUNTIF(Kandidaten!$G$2:$G$121,_xlfn.ANCHORARRAY(G12)))</f>
        <v/>
      </c>
    </row>
    <row r="13" spans="1:8">
      <c r="A13" s="20"/>
      <c r="B13" s="20"/>
      <c r="C13" s="20"/>
      <c r="D13" s="20"/>
      <c r="E13" s="20"/>
      <c r="F13" s="20"/>
      <c r="G13" s="20"/>
      <c r="H13" s="20"/>
    </row>
    <row r="14" spans="1:8">
      <c r="A14" s="20"/>
      <c r="B14" s="20"/>
      <c r="C14" s="20"/>
      <c r="D14" s="20"/>
      <c r="E14" s="20"/>
      <c r="F14" s="20"/>
      <c r="G14" s="20"/>
      <c r="H14" s="20"/>
    </row>
    <row r="15" spans="1:8">
      <c r="A15" s="20"/>
      <c r="B15" s="20"/>
      <c r="C15" s="20"/>
      <c r="D15" s="20"/>
      <c r="E15" s="20"/>
      <c r="F15" s="20"/>
      <c r="G15" s="20"/>
      <c r="H15" s="20"/>
    </row>
    <row r="16" spans="1:8">
      <c r="A16" s="20"/>
      <c r="B16" s="20"/>
      <c r="C16" s="20"/>
      <c r="D16" s="20"/>
      <c r="E16" s="20"/>
      <c r="F16" s="20"/>
      <c r="G16" s="20"/>
      <c r="H16" s="20"/>
    </row>
    <row r="17" spans="1:8">
      <c r="A17" s="20"/>
      <c r="B17" s="20"/>
      <c r="C17" s="20"/>
      <c r="D17" s="20"/>
      <c r="E17" s="20"/>
      <c r="F17" s="20"/>
      <c r="G17" s="20"/>
      <c r="H17" s="20"/>
    </row>
    <row r="18" spans="1:8">
      <c r="A18" s="20"/>
      <c r="B18" s="20"/>
      <c r="C18" s="20"/>
      <c r="D18" s="20"/>
      <c r="E18" s="20"/>
      <c r="F18" s="20"/>
      <c r="G18" s="20"/>
      <c r="H18" s="20"/>
    </row>
    <row r="19" spans="1:8">
      <c r="A19" s="20"/>
      <c r="B19" s="20"/>
      <c r="C19" s="20"/>
      <c r="D19" s="20"/>
      <c r="E19" s="20"/>
      <c r="F19" s="20"/>
      <c r="G19" s="20"/>
      <c r="H19" s="20"/>
    </row>
    <row r="20" spans="1:8">
      <c r="A20" s="20"/>
      <c r="B20" s="20"/>
      <c r="C20" s="20"/>
      <c r="D20" s="20"/>
      <c r="E20" s="20"/>
      <c r="F20" s="20"/>
      <c r="G20" s="20"/>
      <c r="H20" s="20"/>
    </row>
    <row r="21" spans="1:8">
      <c r="A21" s="20"/>
      <c r="B21" s="20"/>
      <c r="C21" s="20"/>
      <c r="D21" s="20"/>
      <c r="E21" s="20"/>
      <c r="F21" s="20"/>
      <c r="G21" s="20"/>
      <c r="H21" s="20"/>
    </row>
    <row r="22" spans="1:8">
      <c r="A22" s="20"/>
      <c r="B22" s="20"/>
      <c r="C22" s="20"/>
      <c r="D22" s="20"/>
      <c r="E22" s="20"/>
      <c r="F22" s="20"/>
      <c r="G22" s="20"/>
      <c r="H22" s="20"/>
    </row>
    <row r="23" spans="1:8">
      <c r="A23" s="20"/>
      <c r="B23" s="20"/>
      <c r="C23" s="20"/>
      <c r="D23" s="20"/>
      <c r="E23" s="20"/>
      <c r="F23" s="20"/>
      <c r="G23" s="20"/>
      <c r="H23" s="20"/>
    </row>
    <row r="24" spans="1:8">
      <c r="A24" s="20"/>
      <c r="B24" s="20"/>
      <c r="C24" s="20"/>
      <c r="D24" s="20"/>
      <c r="E24" s="20"/>
      <c r="F24" s="20"/>
      <c r="G24" s="20"/>
      <c r="H24" s="20"/>
    </row>
    <row r="25" spans="1:8">
      <c r="A25" s="20"/>
      <c r="B25" s="20"/>
      <c r="C25" s="20"/>
      <c r="D25" s="20"/>
      <c r="E25" s="20"/>
      <c r="F25" s="20"/>
      <c r="G25" s="20"/>
      <c r="H25" s="20"/>
    </row>
    <row r="26" spans="1:8">
      <c r="A26" s="20"/>
      <c r="B26" s="20"/>
      <c r="C26" s="20"/>
      <c r="D26" s="20"/>
      <c r="E26" s="20"/>
      <c r="F26" s="20"/>
      <c r="G26" s="20"/>
      <c r="H26" s="20"/>
    </row>
    <row r="27" spans="1:8">
      <c r="A27" s="20"/>
      <c r="B27" s="20"/>
      <c r="C27" s="20"/>
      <c r="D27" s="20"/>
      <c r="E27" s="20"/>
      <c r="F27" s="20"/>
      <c r="G27" s="20"/>
      <c r="H27" s="20"/>
    </row>
    <row r="28" spans="1:8">
      <c r="A28" s="20"/>
      <c r="B28" s="20"/>
      <c r="C28" s="20"/>
      <c r="D28" s="20"/>
      <c r="E28" s="20"/>
      <c r="F28" s="20"/>
      <c r="G28" s="20"/>
      <c r="H28" s="20"/>
    </row>
    <row r="29" spans="1:8">
      <c r="A29" s="20"/>
      <c r="B29" s="20"/>
      <c r="C29" s="20"/>
      <c r="D29" s="20"/>
      <c r="E29" s="20"/>
      <c r="F29" s="20"/>
      <c r="G29" s="20"/>
      <c r="H29" s="20"/>
    </row>
    <row r="30" spans="1:8">
      <c r="A30" s="20"/>
      <c r="B30" s="20"/>
      <c r="C30" s="20"/>
      <c r="D30" s="20"/>
      <c r="E30" s="20"/>
      <c r="F30" s="20"/>
      <c r="G30" s="20"/>
      <c r="H30" s="20"/>
    </row>
    <row r="31" spans="1:8">
      <c r="A31" s="20"/>
      <c r="B31" s="20"/>
      <c r="C31" s="20"/>
      <c r="D31" s="20"/>
      <c r="E31" s="20"/>
      <c r="F31" s="20"/>
      <c r="G31" s="20"/>
      <c r="H31" s="20"/>
    </row>
    <row r="32" spans="1:8">
      <c r="A32" s="20"/>
      <c r="B32" s="20"/>
      <c r="C32" s="20"/>
      <c r="D32" s="20"/>
      <c r="E32" s="20"/>
      <c r="F32" s="20"/>
      <c r="G32" s="20"/>
      <c r="H32" s="20"/>
    </row>
    <row r="33" spans="1:8">
      <c r="A33" s="20"/>
      <c r="B33" s="20"/>
      <c r="C33" s="20"/>
      <c r="D33" s="20"/>
      <c r="E33" s="20"/>
      <c r="F33" s="20"/>
      <c r="G33" s="20"/>
      <c r="H33" s="20"/>
    </row>
    <row r="34" spans="1:8">
      <c r="A34" s="20"/>
      <c r="B34" s="20"/>
      <c r="C34" s="20"/>
      <c r="D34" s="20"/>
      <c r="E34" s="20"/>
      <c r="F34" s="20"/>
      <c r="G34" s="20"/>
      <c r="H34" s="20"/>
    </row>
    <row r="35" spans="1:8">
      <c r="A35" s="20"/>
      <c r="B35" s="20"/>
      <c r="C35" s="20"/>
      <c r="D35" s="20"/>
      <c r="E35" s="20"/>
      <c r="F35" s="20"/>
      <c r="G35" s="20"/>
      <c r="H35" s="20"/>
    </row>
    <row r="36" spans="1:8">
      <c r="A36" s="20"/>
      <c r="B36" s="20"/>
      <c r="C36" s="20"/>
      <c r="D36" s="20"/>
      <c r="E36" s="20"/>
      <c r="F36" s="20"/>
      <c r="G36" s="20"/>
      <c r="H36" s="20"/>
    </row>
    <row r="37" spans="1:8">
      <c r="A37" s="20"/>
      <c r="B37" s="20"/>
      <c r="C37" s="20"/>
      <c r="D37" s="20"/>
      <c r="E37" s="20"/>
      <c r="F37" s="20"/>
      <c r="G37" s="20"/>
      <c r="H37" s="20"/>
    </row>
    <row r="38" spans="1:8">
      <c r="A38" s="20"/>
      <c r="B38" s="20"/>
      <c r="C38" s="20"/>
      <c r="D38" s="20"/>
      <c r="E38" s="20"/>
      <c r="F38" s="20"/>
      <c r="G38" s="20"/>
      <c r="H38" s="20"/>
    </row>
    <row r="39" spans="1:8">
      <c r="A39" s="20"/>
      <c r="B39" s="20"/>
      <c r="C39" s="20"/>
      <c r="D39" s="20"/>
      <c r="E39" s="20"/>
      <c r="F39" s="20"/>
      <c r="G39" s="20"/>
      <c r="H39" s="20"/>
    </row>
    <row r="40" spans="1:8">
      <c r="A40" s="20"/>
      <c r="B40" s="20"/>
      <c r="C40" s="20"/>
      <c r="D40" s="20"/>
      <c r="E40" s="20"/>
      <c r="F40" s="20"/>
      <c r="G40" s="20"/>
      <c r="H40" s="20"/>
    </row>
  </sheetData>
  <mergeCells count="11">
    <mergeCell ref="A1:H1"/>
    <mergeCell ref="A2:H2"/>
    <mergeCell ref="A5:B5"/>
    <mergeCell ref="C5:D5"/>
    <mergeCell ref="E5:F5"/>
    <mergeCell ref="G5:H5"/>
    <mergeCell ref="A7:H7"/>
    <mergeCell ref="A9:B9"/>
    <mergeCell ref="C9:D9"/>
    <mergeCell ref="E9:F9"/>
    <mergeCell ref="G9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Lees mij</vt:lpstr>
      <vt:lpstr>Kandidaten</vt:lpstr>
      <vt:lpstr>Fiat</vt:lpstr>
      <vt:lpstr>Universums</vt:lpstr>
      <vt:lpstr>Ronde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van Wanrooij, Belegger Kees</dc:creator>
  <cp:lastModifiedBy>Kees van Wanrooij</cp:lastModifiedBy>
  <dcterms:created xsi:type="dcterms:W3CDTF">2026-09-13T11:46:49Z</dcterms:created>
  <dcterms:modified xsi:type="dcterms:W3CDTF">2026-09-16T07:34:53Z</dcterms:modified>
</cp:coreProperties>
</file>