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oding Projects\belegger-kees-methode\05-Resources\Templates\"/>
    </mc:Choice>
  </mc:AlternateContent>
  <xr:revisionPtr revIDLastSave="0" documentId="13_ncr:1_{5586C22D-E0C0-49F2-80EB-32D2CEB18CA0}" xr6:coauthVersionLast="47" xr6:coauthVersionMax="47" xr10:uidLastSave="{00000000-0000-0000-0000-000000000000}"/>
  <bookViews>
    <workbookView xWindow="4830" yWindow="4185" windowWidth="21585" windowHeight="11295" xr2:uid="{00000000-000D-0000-FFFF-FFFF00000000}"/>
  </bookViews>
  <sheets>
    <sheet name="Lees mij" sheetId="1" r:id="rId1"/>
    <sheet name="Posities" sheetId="2" r:id="rId2"/>
    <sheet name="Transacties" sheetId="3" r:id="rId3"/>
    <sheet name="Cash en inleg" sheetId="4" r:id="rId4"/>
  </sheets>
  <definedNames>
    <definedName name="_xlnm._FilterDatabase" localSheetId="3" hidden="1">'Cash en inleg'!$A$1:$E$201</definedName>
    <definedName name="_xlnm._FilterDatabase" localSheetId="1" hidden="1">Posities!$A$1:$Y$31</definedName>
    <definedName name="_xlnm._FilterDatabase" localSheetId="2" hidden="1">Transacties!$A$1:$K$201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1" i="4" l="1"/>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A99" i="4"/>
  <c r="A98" i="4"/>
  <c r="A97" i="4"/>
  <c r="A96" i="4"/>
  <c r="A95" i="4"/>
  <c r="A94" i="4"/>
  <c r="A93" i="4"/>
  <c r="A92" i="4"/>
  <c r="A91" i="4"/>
  <c r="A90" i="4"/>
  <c r="A89" i="4"/>
  <c r="A88" i="4"/>
  <c r="A87" i="4"/>
  <c r="A86" i="4"/>
  <c r="A85" i="4"/>
  <c r="A84" i="4"/>
  <c r="A83" i="4"/>
  <c r="A82" i="4"/>
  <c r="A81" i="4"/>
  <c r="A80" i="4"/>
  <c r="A79" i="4"/>
  <c r="A78" i="4"/>
  <c r="A77" i="4"/>
  <c r="A76" i="4"/>
  <c r="A75" i="4"/>
  <c r="A74" i="4"/>
  <c r="A73" i="4"/>
  <c r="A72" i="4"/>
  <c r="A71" i="4"/>
  <c r="A70" i="4"/>
  <c r="A69" i="4"/>
  <c r="A68" i="4"/>
  <c r="A67" i="4"/>
  <c r="A66" i="4"/>
  <c r="A65" i="4"/>
  <c r="A64" i="4"/>
  <c r="A63" i="4"/>
  <c r="A62" i="4"/>
  <c r="A61" i="4"/>
  <c r="A60" i="4"/>
  <c r="A59" i="4"/>
  <c r="A58" i="4"/>
  <c r="A57" i="4"/>
  <c r="A56" i="4"/>
  <c r="A55" i="4"/>
  <c r="A54"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H4" i="4"/>
  <c r="A4" i="4"/>
  <c r="H3" i="4"/>
  <c r="A3" i="4"/>
  <c r="H2" i="4"/>
  <c r="A2" i="4"/>
  <c r="I201" i="3"/>
  <c r="A201" i="3"/>
  <c r="I200" i="3"/>
  <c r="A200" i="3"/>
  <c r="I199" i="3"/>
  <c r="A199" i="3"/>
  <c r="I198" i="3"/>
  <c r="A198" i="3"/>
  <c r="I197" i="3"/>
  <c r="A197" i="3"/>
  <c r="I196" i="3"/>
  <c r="A196" i="3"/>
  <c r="I195" i="3"/>
  <c r="A195" i="3"/>
  <c r="I194" i="3"/>
  <c r="A194" i="3"/>
  <c r="I193" i="3"/>
  <c r="A193" i="3"/>
  <c r="I192" i="3"/>
  <c r="A192" i="3"/>
  <c r="I191" i="3"/>
  <c r="A191" i="3"/>
  <c r="I190" i="3"/>
  <c r="A190" i="3"/>
  <c r="I189" i="3"/>
  <c r="A189" i="3"/>
  <c r="I188" i="3"/>
  <c r="A188" i="3"/>
  <c r="I187" i="3"/>
  <c r="A187" i="3"/>
  <c r="I186" i="3"/>
  <c r="A186" i="3"/>
  <c r="I185" i="3"/>
  <c r="A185" i="3"/>
  <c r="I184" i="3"/>
  <c r="A184" i="3"/>
  <c r="I183" i="3"/>
  <c r="A183" i="3"/>
  <c r="I182" i="3"/>
  <c r="A182" i="3"/>
  <c r="I181" i="3"/>
  <c r="A181" i="3"/>
  <c r="I180" i="3"/>
  <c r="A180" i="3"/>
  <c r="I179" i="3"/>
  <c r="A179" i="3"/>
  <c r="I178" i="3"/>
  <c r="A178" i="3"/>
  <c r="I177" i="3"/>
  <c r="A177" i="3"/>
  <c r="I176" i="3"/>
  <c r="A176" i="3"/>
  <c r="I175" i="3"/>
  <c r="A175" i="3"/>
  <c r="I174" i="3"/>
  <c r="A174" i="3"/>
  <c r="I173" i="3"/>
  <c r="A173" i="3"/>
  <c r="I172" i="3"/>
  <c r="A172" i="3"/>
  <c r="I171" i="3"/>
  <c r="A171" i="3"/>
  <c r="I170" i="3"/>
  <c r="A170" i="3"/>
  <c r="I169" i="3"/>
  <c r="A169" i="3"/>
  <c r="I168" i="3"/>
  <c r="A168" i="3"/>
  <c r="I167" i="3"/>
  <c r="A167" i="3"/>
  <c r="I166" i="3"/>
  <c r="A166" i="3"/>
  <c r="I165" i="3"/>
  <c r="A165" i="3"/>
  <c r="I164" i="3"/>
  <c r="A164" i="3"/>
  <c r="I163" i="3"/>
  <c r="A163" i="3"/>
  <c r="I162" i="3"/>
  <c r="A162" i="3"/>
  <c r="I161" i="3"/>
  <c r="A161" i="3"/>
  <c r="I160" i="3"/>
  <c r="A160" i="3"/>
  <c r="I159" i="3"/>
  <c r="A159" i="3"/>
  <c r="I158" i="3"/>
  <c r="A158" i="3"/>
  <c r="I157" i="3"/>
  <c r="A157" i="3"/>
  <c r="I156" i="3"/>
  <c r="A156" i="3"/>
  <c r="I155" i="3"/>
  <c r="A155" i="3"/>
  <c r="I154" i="3"/>
  <c r="A154" i="3"/>
  <c r="I153" i="3"/>
  <c r="A153" i="3"/>
  <c r="I152" i="3"/>
  <c r="A152" i="3"/>
  <c r="I151" i="3"/>
  <c r="A151" i="3"/>
  <c r="I150" i="3"/>
  <c r="A150" i="3"/>
  <c r="I149" i="3"/>
  <c r="A149" i="3"/>
  <c r="I148" i="3"/>
  <c r="A148" i="3"/>
  <c r="I147" i="3"/>
  <c r="A147" i="3"/>
  <c r="I146" i="3"/>
  <c r="A146" i="3"/>
  <c r="I145" i="3"/>
  <c r="A145" i="3"/>
  <c r="I144" i="3"/>
  <c r="A144" i="3"/>
  <c r="I143" i="3"/>
  <c r="A143" i="3"/>
  <c r="I142" i="3"/>
  <c r="A142" i="3"/>
  <c r="I141" i="3"/>
  <c r="A141" i="3"/>
  <c r="I140" i="3"/>
  <c r="A140" i="3"/>
  <c r="I139" i="3"/>
  <c r="A139" i="3"/>
  <c r="I138" i="3"/>
  <c r="A138" i="3"/>
  <c r="I137" i="3"/>
  <c r="A137" i="3"/>
  <c r="I136" i="3"/>
  <c r="A136" i="3"/>
  <c r="I135" i="3"/>
  <c r="A135" i="3"/>
  <c r="I134" i="3"/>
  <c r="A134" i="3"/>
  <c r="I133" i="3"/>
  <c r="A133" i="3"/>
  <c r="I132" i="3"/>
  <c r="A132" i="3"/>
  <c r="I131" i="3"/>
  <c r="A131" i="3"/>
  <c r="I130" i="3"/>
  <c r="A130" i="3"/>
  <c r="I129" i="3"/>
  <c r="A129" i="3"/>
  <c r="I128" i="3"/>
  <c r="A128" i="3"/>
  <c r="I127" i="3"/>
  <c r="A127" i="3"/>
  <c r="I126" i="3"/>
  <c r="A126" i="3"/>
  <c r="I125" i="3"/>
  <c r="A125" i="3"/>
  <c r="I124" i="3"/>
  <c r="A124" i="3"/>
  <c r="I123" i="3"/>
  <c r="A123" i="3"/>
  <c r="I122" i="3"/>
  <c r="A122" i="3"/>
  <c r="I121" i="3"/>
  <c r="A121" i="3"/>
  <c r="I120" i="3"/>
  <c r="A120" i="3"/>
  <c r="I119" i="3"/>
  <c r="A119" i="3"/>
  <c r="I118" i="3"/>
  <c r="A118" i="3"/>
  <c r="I117" i="3"/>
  <c r="A117" i="3"/>
  <c r="I116" i="3"/>
  <c r="A116" i="3"/>
  <c r="I115" i="3"/>
  <c r="A115" i="3"/>
  <c r="I114" i="3"/>
  <c r="A114" i="3"/>
  <c r="I113" i="3"/>
  <c r="A113" i="3"/>
  <c r="I112" i="3"/>
  <c r="A112" i="3"/>
  <c r="I111" i="3"/>
  <c r="A111" i="3"/>
  <c r="I110" i="3"/>
  <c r="A110" i="3"/>
  <c r="I109" i="3"/>
  <c r="A109" i="3"/>
  <c r="I108" i="3"/>
  <c r="A108" i="3"/>
  <c r="I107" i="3"/>
  <c r="A107" i="3"/>
  <c r="I106" i="3"/>
  <c r="A106" i="3"/>
  <c r="I105" i="3"/>
  <c r="A105" i="3"/>
  <c r="I104" i="3"/>
  <c r="A104" i="3"/>
  <c r="I103" i="3"/>
  <c r="A103" i="3"/>
  <c r="I102" i="3"/>
  <c r="A102" i="3"/>
  <c r="I101" i="3"/>
  <c r="A101" i="3"/>
  <c r="I100" i="3"/>
  <c r="A100" i="3"/>
  <c r="I99" i="3"/>
  <c r="A99" i="3"/>
  <c r="I98" i="3"/>
  <c r="A98" i="3"/>
  <c r="I97" i="3"/>
  <c r="A97" i="3"/>
  <c r="I96" i="3"/>
  <c r="A96" i="3"/>
  <c r="I95" i="3"/>
  <c r="A95" i="3"/>
  <c r="I94" i="3"/>
  <c r="A94" i="3"/>
  <c r="I93" i="3"/>
  <c r="A93" i="3"/>
  <c r="I92" i="3"/>
  <c r="A92" i="3"/>
  <c r="I91" i="3"/>
  <c r="A91" i="3"/>
  <c r="I90" i="3"/>
  <c r="A90" i="3"/>
  <c r="I89" i="3"/>
  <c r="A89" i="3"/>
  <c r="I88" i="3"/>
  <c r="A88" i="3"/>
  <c r="I87" i="3"/>
  <c r="A87" i="3"/>
  <c r="I86" i="3"/>
  <c r="A86" i="3"/>
  <c r="I85" i="3"/>
  <c r="A85" i="3"/>
  <c r="I84" i="3"/>
  <c r="A84" i="3"/>
  <c r="I83" i="3"/>
  <c r="A83" i="3"/>
  <c r="I82" i="3"/>
  <c r="A82" i="3"/>
  <c r="I81" i="3"/>
  <c r="A81" i="3"/>
  <c r="I80" i="3"/>
  <c r="A80" i="3"/>
  <c r="I79" i="3"/>
  <c r="A79" i="3"/>
  <c r="I78" i="3"/>
  <c r="A78" i="3"/>
  <c r="I77" i="3"/>
  <c r="A77" i="3"/>
  <c r="I76" i="3"/>
  <c r="A76" i="3"/>
  <c r="I75" i="3"/>
  <c r="A75" i="3"/>
  <c r="I74" i="3"/>
  <c r="A74" i="3"/>
  <c r="I73" i="3"/>
  <c r="A73" i="3"/>
  <c r="I72" i="3"/>
  <c r="A72" i="3"/>
  <c r="I71" i="3"/>
  <c r="A71" i="3"/>
  <c r="I70" i="3"/>
  <c r="A70" i="3"/>
  <c r="I69" i="3"/>
  <c r="A69" i="3"/>
  <c r="I68" i="3"/>
  <c r="A68" i="3"/>
  <c r="I67" i="3"/>
  <c r="A67" i="3"/>
  <c r="I66" i="3"/>
  <c r="A66" i="3"/>
  <c r="I65" i="3"/>
  <c r="A65" i="3"/>
  <c r="I64" i="3"/>
  <c r="A64" i="3"/>
  <c r="I63" i="3"/>
  <c r="A63" i="3"/>
  <c r="I62" i="3"/>
  <c r="A62" i="3"/>
  <c r="I61" i="3"/>
  <c r="A61" i="3"/>
  <c r="I60" i="3"/>
  <c r="A60" i="3"/>
  <c r="I59" i="3"/>
  <c r="A59" i="3"/>
  <c r="I58" i="3"/>
  <c r="A58" i="3"/>
  <c r="I57" i="3"/>
  <c r="A57" i="3"/>
  <c r="I56" i="3"/>
  <c r="A56" i="3"/>
  <c r="I55" i="3"/>
  <c r="A55" i="3"/>
  <c r="I54" i="3"/>
  <c r="A54" i="3"/>
  <c r="I53" i="3"/>
  <c r="A53" i="3"/>
  <c r="I52" i="3"/>
  <c r="A52" i="3"/>
  <c r="I51" i="3"/>
  <c r="A51" i="3"/>
  <c r="I50" i="3"/>
  <c r="A50" i="3"/>
  <c r="I49" i="3"/>
  <c r="A49" i="3"/>
  <c r="I48" i="3"/>
  <c r="A48" i="3"/>
  <c r="I47" i="3"/>
  <c r="A47" i="3"/>
  <c r="I46" i="3"/>
  <c r="A46" i="3"/>
  <c r="I45" i="3"/>
  <c r="A45" i="3"/>
  <c r="I44" i="3"/>
  <c r="A44" i="3"/>
  <c r="I43" i="3"/>
  <c r="A43" i="3"/>
  <c r="I42" i="3"/>
  <c r="A42" i="3"/>
  <c r="I41" i="3"/>
  <c r="A41" i="3"/>
  <c r="I40" i="3"/>
  <c r="A40" i="3"/>
  <c r="I39" i="3"/>
  <c r="A39" i="3"/>
  <c r="I38" i="3"/>
  <c r="A38" i="3"/>
  <c r="I37" i="3"/>
  <c r="A37" i="3"/>
  <c r="I36" i="3"/>
  <c r="A36" i="3"/>
  <c r="I35" i="3"/>
  <c r="A35" i="3"/>
  <c r="I34" i="3"/>
  <c r="A34" i="3"/>
  <c r="I33" i="3"/>
  <c r="A33" i="3"/>
  <c r="I32" i="3"/>
  <c r="A32" i="3"/>
  <c r="I31" i="3"/>
  <c r="A31" i="3"/>
  <c r="I30" i="3"/>
  <c r="A30" i="3"/>
  <c r="I29" i="3"/>
  <c r="A29" i="3"/>
  <c r="I28" i="3"/>
  <c r="A28" i="3"/>
  <c r="I27" i="3"/>
  <c r="A27" i="3"/>
  <c r="I26" i="3"/>
  <c r="A26" i="3"/>
  <c r="I25" i="3"/>
  <c r="A25" i="3"/>
  <c r="I24" i="3"/>
  <c r="A24" i="3"/>
  <c r="I23" i="3"/>
  <c r="A23" i="3"/>
  <c r="I22" i="3"/>
  <c r="A22" i="3"/>
  <c r="I21" i="3"/>
  <c r="A21" i="3"/>
  <c r="I20" i="3"/>
  <c r="A20" i="3"/>
  <c r="I19" i="3"/>
  <c r="A19" i="3"/>
  <c r="I18" i="3"/>
  <c r="A18" i="3"/>
  <c r="I17" i="3"/>
  <c r="A17" i="3"/>
  <c r="I16" i="3"/>
  <c r="A16" i="3"/>
  <c r="I15" i="3"/>
  <c r="A15" i="3"/>
  <c r="I14" i="3"/>
  <c r="A14" i="3"/>
  <c r="I13" i="3"/>
  <c r="A13" i="3"/>
  <c r="I12" i="3"/>
  <c r="A12" i="3"/>
  <c r="I11" i="3"/>
  <c r="A11" i="3"/>
  <c r="I10" i="3"/>
  <c r="A10" i="3"/>
  <c r="I9" i="3"/>
  <c r="A9" i="3"/>
  <c r="I8" i="3"/>
  <c r="A8" i="3"/>
  <c r="I7" i="3"/>
  <c r="A7" i="3"/>
  <c r="I6" i="3"/>
  <c r="A6" i="3"/>
  <c r="I5" i="3"/>
  <c r="A5" i="3"/>
  <c r="I4" i="3"/>
  <c r="A4" i="3"/>
  <c r="I3" i="3"/>
  <c r="A3" i="3"/>
  <c r="I2" i="3"/>
  <c r="A2" i="3"/>
  <c r="M31" i="2"/>
  <c r="H31" i="2"/>
  <c r="F31" i="2"/>
  <c r="A31" i="2"/>
  <c r="M30" i="2"/>
  <c r="H30" i="2"/>
  <c r="F30" i="2"/>
  <c r="A30" i="2"/>
  <c r="M29" i="2"/>
  <c r="H29" i="2"/>
  <c r="F29" i="2"/>
  <c r="A29" i="2"/>
  <c r="M28" i="2"/>
  <c r="H28" i="2"/>
  <c r="F28" i="2"/>
  <c r="A28" i="2"/>
  <c r="M27" i="2"/>
  <c r="H27" i="2"/>
  <c r="F27" i="2"/>
  <c r="A27" i="2"/>
  <c r="M26" i="2"/>
  <c r="H26" i="2"/>
  <c r="F26" i="2"/>
  <c r="A26" i="2"/>
  <c r="M25" i="2"/>
  <c r="H25" i="2"/>
  <c r="F25" i="2"/>
  <c r="A25" i="2"/>
  <c r="M24" i="2"/>
  <c r="H24" i="2"/>
  <c r="F24" i="2"/>
  <c r="A24" i="2"/>
  <c r="M23" i="2"/>
  <c r="H23" i="2"/>
  <c r="F23" i="2"/>
  <c r="A23" i="2"/>
  <c r="M22" i="2"/>
  <c r="H22" i="2"/>
  <c r="F22" i="2"/>
  <c r="A22" i="2"/>
  <c r="M21" i="2"/>
  <c r="H21" i="2"/>
  <c r="F21" i="2"/>
  <c r="A21" i="2"/>
  <c r="M20" i="2"/>
  <c r="H20" i="2"/>
  <c r="F20" i="2"/>
  <c r="A20" i="2"/>
  <c r="M19" i="2"/>
  <c r="H19" i="2"/>
  <c r="F19" i="2"/>
  <c r="A19" i="2"/>
  <c r="M18" i="2"/>
  <c r="H18" i="2"/>
  <c r="F18" i="2"/>
  <c r="A18" i="2"/>
  <c r="M17" i="2"/>
  <c r="H17" i="2"/>
  <c r="F17" i="2"/>
  <c r="A17" i="2"/>
  <c r="M16" i="2"/>
  <c r="H16" i="2"/>
  <c r="F16" i="2"/>
  <c r="A16" i="2"/>
  <c r="M15" i="2"/>
  <c r="H15" i="2"/>
  <c r="F15" i="2"/>
  <c r="A15" i="2"/>
  <c r="M14" i="2"/>
  <c r="H14" i="2"/>
  <c r="F14" i="2"/>
  <c r="A14" i="2"/>
  <c r="M13" i="2"/>
  <c r="H13" i="2"/>
  <c r="F13" i="2"/>
  <c r="A13" i="2"/>
  <c r="M12" i="2"/>
  <c r="H12" i="2"/>
  <c r="F12" i="2"/>
  <c r="A12" i="2"/>
  <c r="M11" i="2"/>
  <c r="H11" i="2"/>
  <c r="F11" i="2"/>
  <c r="A11" i="2"/>
  <c r="M10" i="2"/>
  <c r="H10" i="2"/>
  <c r="F10" i="2"/>
  <c r="A10" i="2"/>
  <c r="M9" i="2"/>
  <c r="H9" i="2"/>
  <c r="F9" i="2"/>
  <c r="A9" i="2"/>
  <c r="M8" i="2"/>
  <c r="H8" i="2"/>
  <c r="F8" i="2"/>
  <c r="G8" i="2" s="1"/>
  <c r="A8" i="2"/>
  <c r="M7" i="2"/>
  <c r="H7" i="2"/>
  <c r="F7" i="2"/>
  <c r="A7" i="2"/>
  <c r="M6" i="2"/>
  <c r="H6" i="2"/>
  <c r="F6" i="2"/>
  <c r="A6" i="2"/>
  <c r="M5" i="2"/>
  <c r="H5" i="2"/>
  <c r="F5" i="2"/>
  <c r="A5" i="2"/>
  <c r="M4" i="2"/>
  <c r="H4" i="2"/>
  <c r="F4" i="2"/>
  <c r="A4" i="2"/>
  <c r="M3" i="2"/>
  <c r="H3" i="2"/>
  <c r="F3" i="2"/>
  <c r="A3" i="2"/>
  <c r="M2" i="2"/>
  <c r="H2" i="2"/>
  <c r="F2" i="2"/>
  <c r="A2" i="2"/>
  <c r="H5" i="4" l="1"/>
  <c r="H6" i="4" s="1"/>
  <c r="G30" i="2"/>
  <c r="L30" i="2" s="1"/>
  <c r="K30" i="2"/>
  <c r="H9" i="4"/>
  <c r="K31" i="2"/>
  <c r="G31" i="2"/>
  <c r="L31" i="2" s="1"/>
  <c r="P30" i="2"/>
  <c r="N30" i="2"/>
  <c r="O30" i="2" s="1"/>
  <c r="K29" i="2"/>
  <c r="G29" i="2"/>
  <c r="L29" i="2" s="1"/>
  <c r="K28" i="2"/>
  <c r="G28" i="2"/>
  <c r="L28" i="2" s="1"/>
  <c r="K27" i="2"/>
  <c r="G27" i="2"/>
  <c r="L27" i="2" s="1"/>
  <c r="K26" i="2"/>
  <c r="G26" i="2"/>
  <c r="L26" i="2" s="1"/>
  <c r="K25" i="2"/>
  <c r="G25" i="2"/>
  <c r="L25" i="2" s="1"/>
  <c r="G24" i="2"/>
  <c r="L24" i="2"/>
  <c r="K24" i="2"/>
  <c r="K23" i="2"/>
  <c r="G23" i="2"/>
  <c r="L23" i="2" s="1"/>
  <c r="K22" i="2"/>
  <c r="G22" i="2"/>
  <c r="L22" i="2" s="1"/>
  <c r="G21" i="2"/>
  <c r="L21" i="2" s="1"/>
  <c r="K21" i="2"/>
  <c r="K20" i="2"/>
  <c r="G20" i="2"/>
  <c r="L20" i="2" s="1"/>
  <c r="G19" i="2"/>
  <c r="L19" i="2" s="1"/>
  <c r="K19" i="2"/>
  <c r="K18" i="2"/>
  <c r="G18" i="2"/>
  <c r="L18" i="2" s="1"/>
  <c r="K17" i="2"/>
  <c r="G17" i="2"/>
  <c r="L17" i="2" s="1"/>
  <c r="K16" i="2"/>
  <c r="G16" i="2"/>
  <c r="L16" i="2" s="1"/>
  <c r="G15" i="2"/>
  <c r="L15" i="2" s="1"/>
  <c r="K15" i="2"/>
  <c r="G14" i="2"/>
  <c r="K14" i="2"/>
  <c r="L14" i="2"/>
  <c r="K13" i="2"/>
  <c r="G13" i="2"/>
  <c r="L13" i="2" s="1"/>
  <c r="K12" i="2"/>
  <c r="G12" i="2"/>
  <c r="L12" i="2" s="1"/>
  <c r="K11" i="2"/>
  <c r="G11" i="2"/>
  <c r="L11" i="2" s="1"/>
  <c r="K10" i="2"/>
  <c r="G10" i="2"/>
  <c r="L10" i="2" s="1"/>
  <c r="G9" i="2"/>
  <c r="L9" i="2" s="1"/>
  <c r="K9" i="2"/>
  <c r="L8" i="2"/>
  <c r="K8" i="2"/>
  <c r="K7" i="2"/>
  <c r="G7" i="2"/>
  <c r="L7" i="2" s="1"/>
  <c r="K6" i="2"/>
  <c r="G6" i="2"/>
  <c r="L6" i="2" s="1"/>
  <c r="K5" i="2"/>
  <c r="G5" i="2"/>
  <c r="L5" i="2" s="1"/>
  <c r="K4" i="2"/>
  <c r="G4" i="2"/>
  <c r="L4" i="2" s="1"/>
  <c r="K3" i="2"/>
  <c r="G3" i="2"/>
  <c r="L3" i="2" s="1"/>
  <c r="K2" i="2"/>
  <c r="G2" i="2"/>
  <c r="L2" i="2" s="1"/>
  <c r="N31" i="2" l="1"/>
  <c r="O31" i="2" s="1"/>
  <c r="P31" i="2"/>
  <c r="N29" i="2"/>
  <c r="O29" i="2" s="1"/>
  <c r="P29" i="2"/>
  <c r="N28" i="2"/>
  <c r="O28" i="2" s="1"/>
  <c r="P28" i="2"/>
  <c r="N27" i="2"/>
  <c r="O27" i="2" s="1"/>
  <c r="P27" i="2"/>
  <c r="N26" i="2"/>
  <c r="O26" i="2" s="1"/>
  <c r="P26" i="2"/>
  <c r="N25" i="2"/>
  <c r="O25" i="2" s="1"/>
  <c r="P25" i="2"/>
  <c r="N24" i="2"/>
  <c r="O24" i="2" s="1"/>
  <c r="P24" i="2"/>
  <c r="N23" i="2"/>
  <c r="O23" i="2" s="1"/>
  <c r="P23" i="2"/>
  <c r="N22" i="2"/>
  <c r="O22" i="2" s="1"/>
  <c r="P22" i="2"/>
  <c r="N21" i="2"/>
  <c r="O21" i="2" s="1"/>
  <c r="P21" i="2"/>
  <c r="N20" i="2"/>
  <c r="O20" i="2" s="1"/>
  <c r="P20" i="2"/>
  <c r="N19" i="2"/>
  <c r="O19" i="2" s="1"/>
  <c r="P19" i="2"/>
  <c r="N18" i="2"/>
  <c r="O18" i="2" s="1"/>
  <c r="P18" i="2"/>
  <c r="N17" i="2"/>
  <c r="O17" i="2" s="1"/>
  <c r="P17" i="2"/>
  <c r="N16" i="2"/>
  <c r="O16" i="2" s="1"/>
  <c r="P16" i="2"/>
  <c r="N15" i="2"/>
  <c r="O15" i="2" s="1"/>
  <c r="P15" i="2"/>
  <c r="N14" i="2"/>
  <c r="O14" i="2" s="1"/>
  <c r="P14" i="2"/>
  <c r="N13" i="2"/>
  <c r="O13" i="2" s="1"/>
  <c r="P13" i="2"/>
  <c r="N12" i="2"/>
  <c r="O12" i="2" s="1"/>
  <c r="P12" i="2"/>
  <c r="P11" i="2"/>
  <c r="N11" i="2"/>
  <c r="O11" i="2" s="1"/>
  <c r="P10" i="2"/>
  <c r="N10" i="2"/>
  <c r="O10" i="2" s="1"/>
  <c r="N9" i="2"/>
  <c r="O9" i="2" s="1"/>
  <c r="P9" i="2"/>
  <c r="P8" i="2"/>
  <c r="N8" i="2"/>
  <c r="O8" i="2" s="1"/>
  <c r="P7" i="2"/>
  <c r="N7" i="2"/>
  <c r="O7" i="2" s="1"/>
  <c r="N6" i="2"/>
  <c r="O6" i="2" s="1"/>
  <c r="P6" i="2"/>
  <c r="N5" i="2"/>
  <c r="O5" i="2" s="1"/>
  <c r="P5" i="2"/>
  <c r="N4" i="2"/>
  <c r="O4" i="2" s="1"/>
  <c r="P4" i="2"/>
  <c r="N3" i="2"/>
  <c r="O3" i="2" s="1"/>
  <c r="P3" i="2"/>
  <c r="N2" i="2"/>
  <c r="O2" i="2" s="1"/>
  <c r="P2" i="2"/>
  <c r="H7" i="4"/>
  <c r="H8" i="4" s="1"/>
</calcChain>
</file>

<file path=xl/sharedStrings.xml><?xml version="1.0" encoding="utf-8"?>
<sst xmlns="http://schemas.openxmlformats.org/spreadsheetml/2006/main" count="83" uniqueCount="77">
  <si>
    <t>Portefeuille: mijn posities, transacties en cash</t>
  </si>
  <si>
    <t>Doel</t>
  </si>
  <si>
    <t>Dit bestand houdt bij wat ik bezit, wat ik heb gedaan en waarom. Het aantal stuks en de gemiddelde aankoopkoers per positie komen uit het tabblad Transacties, zodat ik ze maar op één plek invoer. De koers koppel ik aan het gegevenstype Aandelen.</t>
  </si>
  <si>
    <t>Zo gebruik je dit bestand</t>
  </si>
  <si>
    <t>Zet elke aankoop, verkoop en ontvangen dividend op het tabblad Transacties, met de reden in drie tot vijf zinnen. Die reden is later het meest waard: dan zie ik wat ik op dat moment wist en dacht.</t>
  </si>
  <si>
    <t>Zet op het tabblad Posities één rij per bedrijf met dezelfde ticker als in Transacties. Aantal, gemiddelde aankoopkoers, eerste aankoopdatum en ontvangen dividend rekenen zichzelf uit. Koppel de koers aan het gegevenstype Aandelen, zoals hieronder beschreven.</t>
  </si>
  <si>
    <t>Vul per positie de these in één zin, de verkoopregel en de signalen die je volgt met een drempel erbij, voordat je koopt. Dat is de afspraak uit hoofdstuk 8: de reden om te verkopen schrijf je op als je nog helder bent.</t>
  </si>
  <si>
    <t>Het tabblad Cash en inleg houdt de rekening bij: inleg, opnames, rente en kosten. De samenvatting rechts telt cash en posities op tot het vermogen in deze portefeuille en het rendement op de netto-inleg.</t>
  </si>
  <si>
    <t>Dit is een werkbestand voor mijzelf. Bedragen en posities blijven in de werkmap en gaan niet naar de openbare repository.</t>
  </si>
  <si>
    <t>De tabbladen</t>
  </si>
  <si>
    <t>Posities: één rij per bedrijf, met aantal en aankoopkoers uit Transacties, de gekoppelde koers, rendement, weging, these, verkoopregel en signalen</t>
  </si>
  <si>
    <t>Transacties: elke koop, verkoop en dividend, met kosten en de reden</t>
  </si>
  <si>
    <t>Cash en inleg: de rekening, en rechts de samenvatting van het vermogen</t>
  </si>
  <si>
    <t>Kleuren</t>
  </si>
  <si>
    <t>Lichtblauw: een invoercel. Hier vul jij iets in.</t>
  </si>
  <si>
    <t>Geen kleur: een formule. Deze cellen rekenen zichzelf uit; pas ze niet aan.</t>
  </si>
  <si>
    <t>Lichtgeel: een controlecel. Hier staat In orde, of een melding die om aandacht vraagt.</t>
  </si>
  <si>
    <t>Grijs: een kopregel.</t>
  </si>
  <si>
    <t>Koers, marktkapitalisatie en P/E koppelen aan het gegevenstype Aandelen</t>
  </si>
  <si>
    <t>1. Selecteer de cel met de ticker en kies in het lint Gegevens, groep Gegevenstypen, de optie Aandelen. Excel zet de ticker om in een gekoppeld aandeel; controleer dat de juiste beurs is gekozen.</t>
  </si>
  <si>
    <t>2. Klik op het kleine tabelpictogram naast de gekoppelde cel en voeg de velden Prijs, Marktkapitalisatie en Koers-winstverhouding in. Excel zet ze in de kolommen rechts van de ticker.</t>
  </si>
  <si>
    <t>3. Verwijs vanuit de lichtblauwe cellen Koers, Marktkapitalisatie en P/E naar die ingevoegde velden, of plak de waarden erin met de datum erbij. Alle formules in dit bestand gebruiken die drie cellen, dus zodra ze gekoppeld zijn blijft alles actueel. Vernieuwen doe je met Gegevens, Alles vernieuwen.</t>
  </si>
  <si>
    <t>Werkt het gegevenstype niet, bijvoorbeeld bij een kleine notering, vul de drie cellen dan met de hand en zet de peildatum ernaast.</t>
  </si>
  <si>
    <t>Wat de formules doen</t>
  </si>
  <si>
    <t>Bedrag op Transacties is positief als er geld de rekening uitgaat (koop plus kosten) en negatief als er geld binnenkomt (verkoop na kosten, dividend). Zo sluit de som van alle bedragen aan op de cash op de rekening.</t>
  </si>
  <si>
    <t>De gemiddelde aankoopkoers is de som van alle koopbedragen inclusief kosten gedeeld door het aantal gekochte stuks. Na een gedeeltelijke verkoop blijft die gemiddelde koers staan; het rendement wordt berekend over de stukken die je nog hebt.</t>
  </si>
  <si>
    <t>MINIFS voor de eerste aankoopdatum werkt in Excel 2019 en nieuwer. In een oudere versie blijft die cel leeg.</t>
  </si>
  <si>
    <t>Status: werkversie, nog niet getoetst in een echte doorloop. Bijgewerkt op 12 september 2026. Auteur: Kees van Wanrooij, Belegger Kees.</t>
  </si>
  <si>
    <t>Dit is educatie en geen persoonlijk beleggingsadvies. Je beslist zelf; beleggen brengt risico mee.</t>
  </si>
  <si>
    <t>Waar de uitleg staat</t>
  </si>
  <si>
    <t>De werkwijze staat in 03-Analyseproces/06-Kopen-Aanhouden-Verkopen.md.</t>
  </si>
  <si>
    <t>De gedachte erachter staat in 02-Manifesto/08-Timing.md en 02-Manifesto/07-Universum-Beheren.md.</t>
  </si>
  <si>
    <t>De specificatie van dit template staat in 05-Resources/Templates/README.md.</t>
  </si>
  <si>
    <t>Nr</t>
  </si>
  <si>
    <t>Naam</t>
  </si>
  <si>
    <t>Ticker</t>
  </si>
  <si>
    <t>Beurs</t>
  </si>
  <si>
    <t>Valuta</t>
  </si>
  <si>
    <t>Aantal (uit Transacties)</t>
  </si>
  <si>
    <t>Gemiddelde aankoopkoers</t>
  </si>
  <si>
    <t>Eerste aankoop</t>
  </si>
  <si>
    <t>Koers (koppel aan Aandelen)</t>
  </si>
  <si>
    <t>Peildatum koers</t>
  </si>
  <si>
    <t>Waarde nu</t>
  </si>
  <si>
    <t>Inleg inclusief kosten</t>
  </si>
  <si>
    <t>Ontvangen dividend</t>
  </si>
  <si>
    <t>Rendement in geld</t>
  </si>
  <si>
    <t>Rendement in procent</t>
  </si>
  <si>
    <t>Weging in de portefeuille</t>
  </si>
  <si>
    <t>Koopzone onder</t>
  </si>
  <si>
    <t>Koopzone boven</t>
  </si>
  <si>
    <t>These in één zin</t>
  </si>
  <si>
    <t>Verkoopregel</t>
  </si>
  <si>
    <t>Signalen die ik volg, met drempel</t>
  </si>
  <si>
    <t>Volgende gebeurtenis</t>
  </si>
  <si>
    <t>Datum gebeurtenis</t>
  </si>
  <si>
    <t>Laatste beoordeling</t>
  </si>
  <si>
    <t>Dossier (map of bestand)</t>
  </si>
  <si>
    <t>Datum</t>
  </si>
  <si>
    <t>Soort</t>
  </si>
  <si>
    <t>Aantal</t>
  </si>
  <si>
    <t>Koers</t>
  </si>
  <si>
    <t>Kosten</t>
  </si>
  <si>
    <t>Bedrag (uit de rekening, positief is geld eruit)</t>
  </si>
  <si>
    <t>Reden in drie tot vijf zinnen</t>
  </si>
  <si>
    <t>Ordernummer of bron</t>
  </si>
  <si>
    <t>Bedrag (positief is geld erbij)</t>
  </si>
  <si>
    <t>Opmerking</t>
  </si>
  <si>
    <t>Samenvatting</t>
  </si>
  <si>
    <t>Totaal ingelegd</t>
  </si>
  <si>
    <t>Totaal opgenomen</t>
  </si>
  <si>
    <t>Rente en kosten op de rekening</t>
  </si>
  <si>
    <t>Netto uit transacties (koop min verkoop min dividend)</t>
  </si>
  <si>
    <t>Cash op de rekening</t>
  </si>
  <si>
    <t>Waarde van de posities</t>
  </si>
  <si>
    <t>Totaal vermogen in deze portefeuille</t>
  </si>
  <si>
    <t>Rendement op de netto-inleg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</si>
</sst>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6">
    <font>
      <sz val="11"/>
      <color theme="1"/>
      <name val="Calibri"/>
      <family val="2"/>
      <scheme val="minor"/>
    </font>
    <font>
      <b/>
      <sz val="10"/>
      <color rgb="FF1D1D1F"/>
      <name val="Inter"/>
    </font>
    <font>
      <sz val="10"/>
      <color rgb="FF1D1D1F"/>
      <name val="Inter"/>
    </font>
    <font>
      <b/>
      <sz val="11"/>
      <color rgb="FF1D1D1F"/>
      <name val="Inter"/>
    </font>
    <font>
      <b/>
      <sz val="16"/>
      <color rgb="FFC4303C"/>
      <name val="Inter"/>
    </font>
    <font>
      <sz val="10"/>
      <color rgb="FF68686D"/>
      <name val="Inter"/>
    </font>
  </fonts>
  <fills count="5">
    <fill>
      <patternFill patternType="none"/>
    </fill>
    <fill>
      <patternFill patternType="gray125"/>
    </fill>
    <fill>
      <patternFill patternType="solid">
        <fgColor rgb="FFF5F5F7"/>
      </patternFill>
    </fill>
    <fill>
      <patternFill patternType="solid">
        <fgColor rgb="FFDDEBF7"/>
      </patternFill>
    </fill>
    <fill>
      <patternFill patternType="solid">
        <fgColor rgb="FFFFF2CC"/>
      </patternFill>
    </fill>
  </fills>
  <borders count="2">
    <border>
      <left/>
      <right/>
      <top/>
      <bottom/>
      <diagonal/>
    </border>
    <border>
      <left style="thin">
        <color rgb="FFD2D2D7"/>
      </left>
      <right style="thin">
        <color rgb="FFD2D2D7"/>
      </right>
      <top style="thin">
        <color rgb="FFD2D2D7"/>
      </top>
      <bottom style="thin">
        <color rgb="FFD2D2D7"/>
      </bottom>
      <diagonal/>
    </border>
  </borders>
  <cellStyleXfs count="1">
    <xf numFmtId="0" fontId="0" fillId="0" borderId="0"/>
  </cellStyleXfs>
  <cellXfs count="21">
    <xf numFmtId="0" fontId="0" fillId="0" borderId="0" xfId="0"/>
    <xf numFmtId="0" fontId="4" fillId="0" borderId="0" xfId="0" applyFont="1"/>
    <xf numFmtId="0" fontId="3" fillId="0" borderId="0" xfId="0" applyFont="1"/>
    <xf numFmtId="0" fontId="2" fillId="0" borderId="0" xfId="0" applyFont="1" applyAlignment="1">
      <alignment vertical="top" wrapText="1"/>
    </xf>
    <xf numFmtId="0" fontId="2" fillId="3" borderId="0" xfId="0" applyFont="1" applyFill="1" applyAlignment="1">
      <alignment wrapText="1"/>
    </xf>
    <xf numFmtId="0" fontId="2" fillId="0" borderId="0" xfId="0" applyFont="1" applyAlignment="1">
      <alignment wrapText="1"/>
    </xf>
    <xf numFmtId="0" fontId="2" fillId="4" borderId="0" xfId="0" applyFont="1" applyFill="1" applyAlignment="1">
      <alignment wrapText="1"/>
    </xf>
    <xf numFmtId="0" fontId="2" fillId="2" borderId="0" xfId="0" applyFont="1" applyFill="1" applyAlignment="1">
      <alignment wrapText="1"/>
    </xf>
    <xf numFmtId="0" fontId="5" fillId="0" borderId="0" xfId="0" applyFont="1" applyAlignment="1">
      <alignment wrapText="1"/>
    </xf>
    <xf numFmtId="0" fontId="1" fillId="2" borderId="1" xfId="0" applyFont="1" applyFill="1" applyBorder="1" applyAlignment="1">
      <alignment vertical="center" wrapText="1"/>
    </xf>
    <xf numFmtId="0" fontId="2" fillId="0" borderId="1" xfId="0" applyFont="1" applyBorder="1" applyAlignment="1">
      <alignment vertical="top"/>
    </xf>
    <xf numFmtId="0" fontId="2" fillId="3" borderId="1" xfId="0" applyFont="1" applyFill="1" applyBorder="1" applyAlignment="1">
      <alignment vertical="top"/>
    </xf>
    <xf numFmtId="3" fontId="2" fillId="0" borderId="1" xfId="0" applyNumberFormat="1" applyFont="1" applyBorder="1" applyAlignment="1">
      <alignment vertical="top"/>
    </xf>
    <xf numFmtId="4" fontId="2" fillId="0" borderId="1" xfId="0" applyNumberFormat="1" applyFont="1" applyBorder="1" applyAlignment="1">
      <alignment vertical="top"/>
    </xf>
    <xf numFmtId="164" fontId="2" fillId="0" borderId="1" xfId="0" applyNumberFormat="1" applyFont="1" applyBorder="1" applyAlignment="1">
      <alignment vertical="top"/>
    </xf>
    <xf numFmtId="4" fontId="2" fillId="3" borderId="1" xfId="0" applyNumberFormat="1" applyFont="1" applyFill="1" applyBorder="1" applyAlignment="1">
      <alignment vertical="top"/>
    </xf>
    <xf numFmtId="164" fontId="2" fillId="3" borderId="1" xfId="0" applyNumberFormat="1" applyFont="1" applyFill="1" applyBorder="1" applyAlignment="1">
      <alignment vertical="top"/>
    </xf>
    <xf numFmtId="165" fontId="2" fillId="0" borderId="1" xfId="0" applyNumberFormat="1" applyFont="1" applyBorder="1" applyAlignment="1">
      <alignment vertical="top"/>
    </xf>
    <xf numFmtId="0" fontId="2" fillId="3" borderId="1" xfId="0" applyFont="1" applyFill="1" applyBorder="1" applyAlignment="1">
      <alignment vertical="top" wrapText="1"/>
    </xf>
    <xf numFmtId="3" fontId="2" fillId="3" borderId="1" xfId="0" applyNumberFormat="1" applyFont="1" applyFill="1" applyBorder="1" applyAlignment="1">
      <alignment vertical="top"/>
    </xf>
    <xf numFmtId="0" fontId="2" fillId="0" borderId="0" xfId="0" applyFon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1"/>
  <sheetViews>
    <sheetView showGridLines="0" tabSelected="1" workbookViewId="0"/>
  </sheetViews>
  <sheetFormatPr defaultRowHeight="15"/>
  <cols>
    <col min="1" max="1" width="118" customWidth="1"/>
  </cols>
  <sheetData>
    <row r="1" spans="1:1" ht="20.25">
      <c r="A1" s="1" t="s">
        <v>0</v>
      </c>
    </row>
    <row r="3" spans="1:1">
      <c r="A3" s="2" t="s">
        <v>1</v>
      </c>
    </row>
    <row r="4" spans="1:1" ht="25.5">
      <c r="A4" s="3" t="s">
        <v>2</v>
      </c>
    </row>
    <row r="6" spans="1:1">
      <c r="A6" s="2" t="s">
        <v>3</v>
      </c>
    </row>
    <row r="7" spans="1:1" ht="25.5">
      <c r="A7" s="3" t="s">
        <v>4</v>
      </c>
    </row>
    <row r="8" spans="1:1" ht="25.5">
      <c r="A8" s="3" t="s">
        <v>5</v>
      </c>
    </row>
    <row r="9" spans="1:1" ht="25.5">
      <c r="A9" s="3" t="s">
        <v>6</v>
      </c>
    </row>
    <row r="10" spans="1:1" ht="25.5">
      <c r="A10" s="3" t="s">
        <v>7</v>
      </c>
    </row>
    <row r="11" spans="1:1">
      <c r="A11" s="3" t="s">
        <v>8</v>
      </c>
    </row>
    <row r="13" spans="1:1">
      <c r="A13" s="2" t="s">
        <v>9</v>
      </c>
    </row>
    <row r="14" spans="1:1" ht="25.5">
      <c r="A14" s="3" t="s">
        <v>10</v>
      </c>
    </row>
    <row r="15" spans="1:1">
      <c r="A15" s="3" t="s">
        <v>11</v>
      </c>
    </row>
    <row r="16" spans="1:1">
      <c r="A16" s="3" t="s">
        <v>12</v>
      </c>
    </row>
    <row r="18" spans="1:1">
      <c r="A18" s="2" t="s">
        <v>13</v>
      </c>
    </row>
    <row r="19" spans="1:1">
      <c r="A19" s="4" t="s">
        <v>14</v>
      </c>
    </row>
    <row r="20" spans="1:1">
      <c r="A20" s="5" t="s">
        <v>15</v>
      </c>
    </row>
    <row r="21" spans="1:1">
      <c r="A21" s="6" t="s">
        <v>16</v>
      </c>
    </row>
    <row r="22" spans="1:1">
      <c r="A22" s="7" t="s">
        <v>17</v>
      </c>
    </row>
    <row r="24" spans="1:1">
      <c r="A24" s="2" t="s">
        <v>18</v>
      </c>
    </row>
    <row r="25" spans="1:1" ht="25.5">
      <c r="A25" s="3" t="s">
        <v>19</v>
      </c>
    </row>
    <row r="26" spans="1:1" ht="25.5">
      <c r="A26" s="3" t="s">
        <v>20</v>
      </c>
    </row>
    <row r="27" spans="1:1" ht="38.25">
      <c r="A27" s="3" t="s">
        <v>21</v>
      </c>
    </row>
    <row r="28" spans="1:1">
      <c r="A28" s="3" t="s">
        <v>22</v>
      </c>
    </row>
    <row r="30" spans="1:1">
      <c r="A30" s="2" t="s">
        <v>23</v>
      </c>
    </row>
    <row r="31" spans="1:1" ht="25.5">
      <c r="A31" s="3" t="s">
        <v>24</v>
      </c>
    </row>
    <row r="32" spans="1:1" ht="25.5">
      <c r="A32" s="3" t="s">
        <v>25</v>
      </c>
    </row>
    <row r="33" spans="1:1">
      <c r="A33" s="3" t="s">
        <v>26</v>
      </c>
    </row>
    <row r="35" spans="1:1" ht="26.25">
      <c r="A35" s="8" t="s">
        <v>27</v>
      </c>
    </row>
    <row r="36" spans="1:1">
      <c r="A36" s="8" t="s">
        <v>28</v>
      </c>
    </row>
    <row r="38" spans="1:1">
      <c r="A38" s="2" t="s">
        <v>29</v>
      </c>
    </row>
    <row r="39" spans="1:1">
      <c r="A39" s="8" t="s">
        <v>30</v>
      </c>
    </row>
    <row r="40" spans="1:1">
      <c r="A40" s="8" t="s">
        <v>31</v>
      </c>
    </row>
    <row r="41" spans="1:1">
      <c r="A41" s="8" t="s">
        <v>32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1"/>
  <sheetViews>
    <sheetView workbookViewId="0">
      <pane xSplit="2" ySplit="1" topLeftCell="C2" activePane="bottomRight" state="frozen"/>
      <selection pane="topRight"/>
      <selection pane="bottomLeft"/>
      <selection pane="bottomRight"/>
    </sheetView>
  </sheetViews>
  <sheetFormatPr defaultRowHeight="15"/>
  <cols>
    <col min="1" max="1" width="5" customWidth="1"/>
    <col min="2" max="2" width="24" customWidth="1"/>
    <col min="3" max="3" width="10" customWidth="1"/>
    <col min="4" max="4" width="14" customWidth="1"/>
    <col min="5" max="5" width="8" customWidth="1"/>
    <col min="6" max="6" width="12" customWidth="1"/>
    <col min="7" max="7" width="13" customWidth="1"/>
    <col min="8" max="10" width="12" customWidth="1"/>
    <col min="11" max="12" width="13" customWidth="1"/>
    <col min="13" max="13" width="12" customWidth="1"/>
    <col min="14" max="14" width="13" customWidth="1"/>
    <col min="15" max="18" width="11" customWidth="1"/>
    <col min="19" max="21" width="60" customWidth="1"/>
    <col min="22" max="22" width="22" customWidth="1"/>
    <col min="23" max="24" width="12" customWidth="1"/>
    <col min="25" max="25" width="30" customWidth="1"/>
  </cols>
  <sheetData>
    <row r="1" spans="1:25" ht="32.1" customHeight="1">
      <c r="A1" s="9" t="s">
        <v>33</v>
      </c>
      <c r="B1" s="9" t="s">
        <v>34</v>
      </c>
      <c r="C1" s="9" t="s">
        <v>35</v>
      </c>
      <c r="D1" s="9" t="s">
        <v>36</v>
      </c>
      <c r="E1" s="9" t="s">
        <v>37</v>
      </c>
      <c r="F1" s="9" t="s">
        <v>38</v>
      </c>
      <c r="G1" s="9" t="s">
        <v>39</v>
      </c>
      <c r="H1" s="9" t="s">
        <v>40</v>
      </c>
      <c r="I1" s="9" t="s">
        <v>41</v>
      </c>
      <c r="J1" s="9" t="s">
        <v>42</v>
      </c>
      <c r="K1" s="9" t="s">
        <v>43</v>
      </c>
      <c r="L1" s="9" t="s">
        <v>44</v>
      </c>
      <c r="M1" s="9" t="s">
        <v>45</v>
      </c>
      <c r="N1" s="9" t="s">
        <v>46</v>
      </c>
      <c r="O1" s="9" t="s">
        <v>47</v>
      </c>
      <c r="P1" s="9" t="s">
        <v>48</v>
      </c>
      <c r="Q1" s="9" t="s">
        <v>49</v>
      </c>
      <c r="R1" s="9" t="s">
        <v>50</v>
      </c>
      <c r="S1" s="9" t="s">
        <v>51</v>
      </c>
      <c r="T1" s="9" t="s">
        <v>52</v>
      </c>
      <c r="U1" s="9" t="s">
        <v>53</v>
      </c>
      <c r="V1" s="9" t="s">
        <v>54</v>
      </c>
      <c r="W1" s="9" t="s">
        <v>55</v>
      </c>
      <c r="X1" s="9" t="s">
        <v>56</v>
      </c>
      <c r="Y1" s="9" t="s">
        <v>57</v>
      </c>
    </row>
    <row r="2" spans="1:25">
      <c r="A2" s="10" t="str">
        <f t="shared" ref="A2:A31" si="0">IF(B2="","",ROW()-1)</f>
        <v/>
      </c>
      <c r="B2" s="11"/>
      <c r="C2" s="11"/>
      <c r="D2" s="11"/>
      <c r="E2" s="11"/>
      <c r="F2" s="12" t="str">
        <f>IF(C2="","",SUMIFS(Transacties!$F$2:$F$201,Transacties!$D$2:$D$201,C2,Transacties!$E$2:$E$201,"Koop")-SUMIFS(Transacties!$F$2:$F$201,Transacties!$D$2:$D$201,C2,Transacties!$E$2:$E$201,"Verkoop"))</f>
        <v/>
      </c>
      <c r="G2" s="13" t="str">
        <f>IF(OR(C2="",F2="",F2=0),"",SUMIFS(Transacties!$I$2:$I$201,Transacties!$D$2:$D$201,C2,Transacties!$E$2:$E$201,"Koop")/SUMIFS(Transacties!$F$2:$F$201,Transacties!$D$2:$D$201,C2,Transacties!$E$2:$E$201,"Koop"))</f>
        <v/>
      </c>
      <c r="H2" s="14" t="str">
        <f>IF(C2="","",IFERROR(_xludf.MINIFS(Transacties!$B$2:$B$201,Transacties!$D$2:$D$201,C2,Transacties!$E$2:$E$201,"Koop"),""))</f>
        <v/>
      </c>
      <c r="I2" s="15"/>
      <c r="J2" s="16"/>
      <c r="K2" s="13" t="str">
        <f t="shared" ref="K2:K31" si="1">IF(OR(F2="",I2=""),"",F2*I2)</f>
        <v/>
      </c>
      <c r="L2" s="13" t="str">
        <f t="shared" ref="L2:L31" si="2">IF(OR(F2="",G2=""),"",F2*G2)</f>
        <v/>
      </c>
      <c r="M2" s="13" t="str">
        <f>IF(C2="","",-SUMIFS(Transacties!$I$2:$I$201,Transacties!$D$2:$D$201,C2,Transacties!$E$2:$E$201,"Dividend"))</f>
        <v/>
      </c>
      <c r="N2" s="13" t="str">
        <f t="shared" ref="N2:N31" si="3">IF(OR(K2="",L2=""),"",K2-L2+M2)</f>
        <v/>
      </c>
      <c r="O2" s="17" t="str">
        <f t="shared" ref="O2:O31" si="4">IF(OR(N2="",L2="",L2=0),"",N2/L2)</f>
        <v/>
      </c>
      <c r="P2" s="17" t="str">
        <f t="shared" ref="P2:P31" si="5">IF(K2="","",K2/SUM($K$2:$K$31))</f>
        <v/>
      </c>
      <c r="Q2" s="15"/>
      <c r="R2" s="15"/>
      <c r="S2" s="18"/>
      <c r="T2" s="18"/>
      <c r="U2" s="18"/>
      <c r="V2" s="18"/>
      <c r="W2" s="16"/>
      <c r="X2" s="16"/>
      <c r="Y2" s="18"/>
    </row>
    <row r="3" spans="1:25">
      <c r="A3" s="10" t="str">
        <f t="shared" si="0"/>
        <v/>
      </c>
      <c r="B3" s="11"/>
      <c r="C3" s="11"/>
      <c r="D3" s="11"/>
      <c r="E3" s="11"/>
      <c r="F3" s="12" t="str">
        <f>IF(C3="","",SUMIFS(Transacties!$F$2:$F$201,Transacties!$D$2:$D$201,C3,Transacties!$E$2:$E$201,"Koop")-SUMIFS(Transacties!$F$2:$F$201,Transacties!$D$2:$D$201,C3,Transacties!$E$2:$E$201,"Verkoop"))</f>
        <v/>
      </c>
      <c r="G3" s="13" t="str">
        <f>IF(OR(C3="",F3="",F3=0),"",SUMIFS(Transacties!$I$2:$I$201,Transacties!$D$2:$D$201,C3,Transacties!$E$2:$E$201,"Koop")/SUMIFS(Transacties!$F$2:$F$201,Transacties!$D$2:$D$201,C3,Transacties!$E$2:$E$201,"Koop"))</f>
        <v/>
      </c>
      <c r="H3" s="14" t="str">
        <f>IF(C3="","",IFERROR(_xludf.MINIFS(Transacties!$B$2:$B$201,Transacties!$D$2:$D$201,C3,Transacties!$E$2:$E$201,"Koop"),""))</f>
        <v/>
      </c>
      <c r="I3" s="15"/>
      <c r="J3" s="16"/>
      <c r="K3" s="13" t="str">
        <f t="shared" si="1"/>
        <v/>
      </c>
      <c r="L3" s="13" t="str">
        <f t="shared" si="2"/>
        <v/>
      </c>
      <c r="M3" s="13" t="str">
        <f>IF(C3="","",-SUMIFS(Transacties!$I$2:$I$201,Transacties!$D$2:$D$201,C3,Transacties!$E$2:$E$201,"Dividend"))</f>
        <v/>
      </c>
      <c r="N3" s="13" t="str">
        <f t="shared" si="3"/>
        <v/>
      </c>
      <c r="O3" s="17" t="str">
        <f t="shared" si="4"/>
        <v/>
      </c>
      <c r="P3" s="17" t="str">
        <f t="shared" si="5"/>
        <v/>
      </c>
      <c r="Q3" s="15"/>
      <c r="R3" s="15"/>
      <c r="S3" s="18"/>
      <c r="T3" s="18"/>
      <c r="U3" s="18"/>
      <c r="V3" s="18"/>
      <c r="W3" s="16"/>
      <c r="X3" s="16"/>
      <c r="Y3" s="18"/>
    </row>
    <row r="4" spans="1:25">
      <c r="A4" s="10" t="str">
        <f t="shared" si="0"/>
        <v/>
      </c>
      <c r="B4" s="11"/>
      <c r="C4" s="11"/>
      <c r="D4" s="11"/>
      <c r="E4" s="11"/>
      <c r="F4" s="12" t="str">
        <f>IF(C4="","",SUMIFS(Transacties!$F$2:$F$201,Transacties!$D$2:$D$201,C4,Transacties!$E$2:$E$201,"Koop")-SUMIFS(Transacties!$F$2:$F$201,Transacties!$D$2:$D$201,C4,Transacties!$E$2:$E$201,"Verkoop"))</f>
        <v/>
      </c>
      <c r="G4" s="13" t="str">
        <f>IF(OR(C4="",F4="",F4=0),"",SUMIFS(Transacties!$I$2:$I$201,Transacties!$D$2:$D$201,C4,Transacties!$E$2:$E$201,"Koop")/SUMIFS(Transacties!$F$2:$F$201,Transacties!$D$2:$D$201,C4,Transacties!$E$2:$E$201,"Koop"))</f>
        <v/>
      </c>
      <c r="H4" s="14" t="str">
        <f>IF(C4="","",IFERROR(_xludf.MINIFS(Transacties!$B$2:$B$201,Transacties!$D$2:$D$201,C4,Transacties!$E$2:$E$201,"Koop"),""))</f>
        <v/>
      </c>
      <c r="I4" s="15"/>
      <c r="J4" s="16"/>
      <c r="K4" s="13" t="str">
        <f t="shared" si="1"/>
        <v/>
      </c>
      <c r="L4" s="13" t="str">
        <f t="shared" si="2"/>
        <v/>
      </c>
      <c r="M4" s="13" t="str">
        <f>IF(C4="","",-SUMIFS(Transacties!$I$2:$I$201,Transacties!$D$2:$D$201,C4,Transacties!$E$2:$E$201,"Dividend"))</f>
        <v/>
      </c>
      <c r="N4" s="13" t="str">
        <f t="shared" si="3"/>
        <v/>
      </c>
      <c r="O4" s="17" t="str">
        <f t="shared" si="4"/>
        <v/>
      </c>
      <c r="P4" s="17" t="str">
        <f t="shared" si="5"/>
        <v/>
      </c>
      <c r="Q4" s="15"/>
      <c r="R4" s="15"/>
      <c r="S4" s="18"/>
      <c r="T4" s="18"/>
      <c r="U4" s="18"/>
      <c r="V4" s="18"/>
      <c r="W4" s="16"/>
      <c r="X4" s="16"/>
      <c r="Y4" s="18"/>
    </row>
    <row r="5" spans="1:25">
      <c r="A5" s="10" t="str">
        <f t="shared" si="0"/>
        <v/>
      </c>
      <c r="B5" s="11"/>
      <c r="C5" s="11"/>
      <c r="D5" s="11"/>
      <c r="E5" s="11"/>
      <c r="F5" s="12" t="str">
        <f>IF(C5="","",SUMIFS(Transacties!$F$2:$F$201,Transacties!$D$2:$D$201,C5,Transacties!$E$2:$E$201,"Koop")-SUMIFS(Transacties!$F$2:$F$201,Transacties!$D$2:$D$201,C5,Transacties!$E$2:$E$201,"Verkoop"))</f>
        <v/>
      </c>
      <c r="G5" s="13" t="str">
        <f>IF(OR(C5="",F5="",F5=0),"",SUMIFS(Transacties!$I$2:$I$201,Transacties!$D$2:$D$201,C5,Transacties!$E$2:$E$201,"Koop")/SUMIFS(Transacties!$F$2:$F$201,Transacties!$D$2:$D$201,C5,Transacties!$E$2:$E$201,"Koop"))</f>
        <v/>
      </c>
      <c r="H5" s="14" t="str">
        <f>IF(C5="","",IFERROR(_xludf.MINIFS(Transacties!$B$2:$B$201,Transacties!$D$2:$D$201,C5,Transacties!$E$2:$E$201,"Koop"),""))</f>
        <v/>
      </c>
      <c r="I5" s="15"/>
      <c r="J5" s="16"/>
      <c r="K5" s="13" t="str">
        <f t="shared" si="1"/>
        <v/>
      </c>
      <c r="L5" s="13" t="str">
        <f t="shared" si="2"/>
        <v/>
      </c>
      <c r="M5" s="13" t="str">
        <f>IF(C5="","",-SUMIFS(Transacties!$I$2:$I$201,Transacties!$D$2:$D$201,C5,Transacties!$E$2:$E$201,"Dividend"))</f>
        <v/>
      </c>
      <c r="N5" s="13" t="str">
        <f t="shared" si="3"/>
        <v/>
      </c>
      <c r="O5" s="17" t="str">
        <f t="shared" si="4"/>
        <v/>
      </c>
      <c r="P5" s="17" t="str">
        <f t="shared" si="5"/>
        <v/>
      </c>
      <c r="Q5" s="15"/>
      <c r="R5" s="15"/>
      <c r="S5" s="18"/>
      <c r="T5" s="18"/>
      <c r="U5" s="18"/>
      <c r="V5" s="18"/>
      <c r="W5" s="16"/>
      <c r="X5" s="16"/>
      <c r="Y5" s="18"/>
    </row>
    <row r="6" spans="1:25">
      <c r="A6" s="10" t="str">
        <f t="shared" si="0"/>
        <v/>
      </c>
      <c r="B6" s="11"/>
      <c r="C6" s="11"/>
      <c r="D6" s="11"/>
      <c r="E6" s="11"/>
      <c r="F6" s="12" t="str">
        <f>IF(C6="","",SUMIFS(Transacties!$F$2:$F$201,Transacties!$D$2:$D$201,C6,Transacties!$E$2:$E$201,"Koop")-SUMIFS(Transacties!$F$2:$F$201,Transacties!$D$2:$D$201,C6,Transacties!$E$2:$E$201,"Verkoop"))</f>
        <v/>
      </c>
      <c r="G6" s="13" t="str">
        <f>IF(OR(C6="",F6="",F6=0),"",SUMIFS(Transacties!$I$2:$I$201,Transacties!$D$2:$D$201,C6,Transacties!$E$2:$E$201,"Koop")/SUMIFS(Transacties!$F$2:$F$201,Transacties!$D$2:$D$201,C6,Transacties!$E$2:$E$201,"Koop"))</f>
        <v/>
      </c>
      <c r="H6" s="14" t="str">
        <f>IF(C6="","",IFERROR(_xludf.MINIFS(Transacties!$B$2:$B$201,Transacties!$D$2:$D$201,C6,Transacties!$E$2:$E$201,"Koop"),""))</f>
        <v/>
      </c>
      <c r="I6" s="15"/>
      <c r="J6" s="16"/>
      <c r="K6" s="13" t="str">
        <f t="shared" si="1"/>
        <v/>
      </c>
      <c r="L6" s="13" t="str">
        <f t="shared" si="2"/>
        <v/>
      </c>
      <c r="M6" s="13" t="str">
        <f>IF(C6="","",-SUMIFS(Transacties!$I$2:$I$201,Transacties!$D$2:$D$201,C6,Transacties!$E$2:$E$201,"Dividend"))</f>
        <v/>
      </c>
      <c r="N6" s="13" t="str">
        <f t="shared" si="3"/>
        <v/>
      </c>
      <c r="O6" s="17" t="str">
        <f t="shared" si="4"/>
        <v/>
      </c>
      <c r="P6" s="17" t="str">
        <f t="shared" si="5"/>
        <v/>
      </c>
      <c r="Q6" s="15"/>
      <c r="R6" s="15"/>
      <c r="S6" s="18"/>
      <c r="T6" s="18"/>
      <c r="U6" s="18"/>
      <c r="V6" s="18"/>
      <c r="W6" s="16"/>
      <c r="X6" s="16"/>
      <c r="Y6" s="18"/>
    </row>
    <row r="7" spans="1:25">
      <c r="A7" s="10" t="str">
        <f t="shared" si="0"/>
        <v/>
      </c>
      <c r="B7" s="11"/>
      <c r="C7" s="11"/>
      <c r="D7" s="11"/>
      <c r="E7" s="11"/>
      <c r="F7" s="12" t="str">
        <f>IF(C7="","",SUMIFS(Transacties!$F$2:$F$201,Transacties!$D$2:$D$201,C7,Transacties!$E$2:$E$201,"Koop")-SUMIFS(Transacties!$F$2:$F$201,Transacties!$D$2:$D$201,C7,Transacties!$E$2:$E$201,"Verkoop"))</f>
        <v/>
      </c>
      <c r="G7" s="13" t="str">
        <f>IF(OR(C7="",F7="",F7=0),"",SUMIFS(Transacties!$I$2:$I$201,Transacties!$D$2:$D$201,C7,Transacties!$E$2:$E$201,"Koop")/SUMIFS(Transacties!$F$2:$F$201,Transacties!$D$2:$D$201,C7,Transacties!$E$2:$E$201,"Koop"))</f>
        <v/>
      </c>
      <c r="H7" s="14" t="str">
        <f>IF(C7="","",IFERROR(_xludf.MINIFS(Transacties!$B$2:$B$201,Transacties!$D$2:$D$201,C7,Transacties!$E$2:$E$201,"Koop"),""))</f>
        <v/>
      </c>
      <c r="I7" s="15"/>
      <c r="J7" s="16"/>
      <c r="K7" s="13" t="str">
        <f t="shared" si="1"/>
        <v/>
      </c>
      <c r="L7" s="13" t="str">
        <f t="shared" si="2"/>
        <v/>
      </c>
      <c r="M7" s="13" t="str">
        <f>IF(C7="","",-SUMIFS(Transacties!$I$2:$I$201,Transacties!$D$2:$D$201,C7,Transacties!$E$2:$E$201,"Dividend"))</f>
        <v/>
      </c>
      <c r="N7" s="13" t="str">
        <f t="shared" si="3"/>
        <v/>
      </c>
      <c r="O7" s="17" t="str">
        <f t="shared" si="4"/>
        <v/>
      </c>
      <c r="P7" s="17" t="str">
        <f t="shared" si="5"/>
        <v/>
      </c>
      <c r="Q7" s="15"/>
      <c r="R7" s="15"/>
      <c r="S7" s="18"/>
      <c r="T7" s="18"/>
      <c r="U7" s="18"/>
      <c r="V7" s="18"/>
      <c r="W7" s="16"/>
      <c r="X7" s="16"/>
      <c r="Y7" s="18"/>
    </row>
    <row r="8" spans="1:25">
      <c r="A8" s="10" t="str">
        <f t="shared" si="0"/>
        <v/>
      </c>
      <c r="B8" s="11"/>
      <c r="C8" s="11"/>
      <c r="D8" s="11"/>
      <c r="E8" s="11"/>
      <c r="F8" s="12" t="str">
        <f>IF(C8="","",SUMIFS(Transacties!$F$2:$F$201,Transacties!$D$2:$D$201,C8,Transacties!$E$2:$E$201,"Koop")-SUMIFS(Transacties!$F$2:$F$201,Transacties!$D$2:$D$201,C8,Transacties!$E$2:$E$201,"Verkoop"))</f>
        <v/>
      </c>
      <c r="G8" s="13" t="str">
        <f>IF(OR(C8="",F8="",F8=0),"",SUMIFS(Transacties!$I$2:$I$201,Transacties!$D$2:$D$201,C8,Transacties!$E$2:$E$201,"Koop")/SUMIFS(Transacties!$F$2:$F$201,Transacties!$D$2:$D$201,C8,Transacties!$E$2:$E$201,"Koop"))</f>
        <v/>
      </c>
      <c r="H8" s="14" t="str">
        <f>IF(C8="","",IFERROR(_xludf.MINIFS(Transacties!$B$2:$B$201,Transacties!$D$2:$D$201,C8,Transacties!$E$2:$E$201,"Koop"),""))</f>
        <v/>
      </c>
      <c r="I8" s="15"/>
      <c r="J8" s="16"/>
      <c r="K8" s="13" t="str">
        <f t="shared" si="1"/>
        <v/>
      </c>
      <c r="L8" s="13" t="str">
        <f t="shared" si="2"/>
        <v/>
      </c>
      <c r="M8" s="13" t="str">
        <f>IF(C8="","",-SUMIFS(Transacties!$I$2:$I$201,Transacties!$D$2:$D$201,C8,Transacties!$E$2:$E$201,"Dividend"))</f>
        <v/>
      </c>
      <c r="N8" s="13" t="str">
        <f t="shared" si="3"/>
        <v/>
      </c>
      <c r="O8" s="17" t="str">
        <f t="shared" si="4"/>
        <v/>
      </c>
      <c r="P8" s="17" t="str">
        <f t="shared" si="5"/>
        <v/>
      </c>
      <c r="Q8" s="15"/>
      <c r="R8" s="15"/>
      <c r="S8" s="18"/>
      <c r="T8" s="18"/>
      <c r="U8" s="18"/>
      <c r="V8" s="18"/>
      <c r="W8" s="16"/>
      <c r="X8" s="16"/>
      <c r="Y8" s="18"/>
    </row>
    <row r="9" spans="1:25">
      <c r="A9" s="10" t="str">
        <f t="shared" si="0"/>
        <v/>
      </c>
      <c r="B9" s="11"/>
      <c r="C9" s="11"/>
      <c r="D9" s="11"/>
      <c r="E9" s="11"/>
      <c r="F9" s="12" t="str">
        <f>IF(C9="","",SUMIFS(Transacties!$F$2:$F$201,Transacties!$D$2:$D$201,C9,Transacties!$E$2:$E$201,"Koop")-SUMIFS(Transacties!$F$2:$F$201,Transacties!$D$2:$D$201,C9,Transacties!$E$2:$E$201,"Verkoop"))</f>
        <v/>
      </c>
      <c r="G9" s="13" t="str">
        <f>IF(OR(C9="",F9="",F9=0),"",SUMIFS(Transacties!$I$2:$I$201,Transacties!$D$2:$D$201,C9,Transacties!$E$2:$E$201,"Koop")/SUMIFS(Transacties!$F$2:$F$201,Transacties!$D$2:$D$201,C9,Transacties!$E$2:$E$201,"Koop"))</f>
        <v/>
      </c>
      <c r="H9" s="14" t="str">
        <f>IF(C9="","",IFERROR(_xludf.MINIFS(Transacties!$B$2:$B$201,Transacties!$D$2:$D$201,C9,Transacties!$E$2:$E$201,"Koop"),""))</f>
        <v/>
      </c>
      <c r="I9" s="15"/>
      <c r="J9" s="16"/>
      <c r="K9" s="13" t="str">
        <f t="shared" si="1"/>
        <v/>
      </c>
      <c r="L9" s="13" t="str">
        <f t="shared" si="2"/>
        <v/>
      </c>
      <c r="M9" s="13" t="str">
        <f>IF(C9="","",-SUMIFS(Transacties!$I$2:$I$201,Transacties!$D$2:$D$201,C9,Transacties!$E$2:$E$201,"Dividend"))</f>
        <v/>
      </c>
      <c r="N9" s="13" t="str">
        <f t="shared" si="3"/>
        <v/>
      </c>
      <c r="O9" s="17" t="str">
        <f t="shared" si="4"/>
        <v/>
      </c>
      <c r="P9" s="17" t="str">
        <f t="shared" si="5"/>
        <v/>
      </c>
      <c r="Q9" s="15"/>
      <c r="R9" s="15"/>
      <c r="S9" s="18"/>
      <c r="T9" s="18"/>
      <c r="U9" s="18"/>
      <c r="V9" s="18"/>
      <c r="W9" s="16"/>
      <c r="X9" s="16"/>
      <c r="Y9" s="18"/>
    </row>
    <row r="10" spans="1:25">
      <c r="A10" s="10" t="str">
        <f t="shared" si="0"/>
        <v/>
      </c>
      <c r="B10" s="11"/>
      <c r="C10" s="11"/>
      <c r="D10" s="11"/>
      <c r="E10" s="11"/>
      <c r="F10" s="12" t="str">
        <f>IF(C10="","",SUMIFS(Transacties!$F$2:$F$201,Transacties!$D$2:$D$201,C10,Transacties!$E$2:$E$201,"Koop")-SUMIFS(Transacties!$F$2:$F$201,Transacties!$D$2:$D$201,C10,Transacties!$E$2:$E$201,"Verkoop"))</f>
        <v/>
      </c>
      <c r="G10" s="13" t="str">
        <f>IF(OR(C10="",F10="",F10=0),"",SUMIFS(Transacties!$I$2:$I$201,Transacties!$D$2:$D$201,C10,Transacties!$E$2:$E$201,"Koop")/SUMIFS(Transacties!$F$2:$F$201,Transacties!$D$2:$D$201,C10,Transacties!$E$2:$E$201,"Koop"))</f>
        <v/>
      </c>
      <c r="H10" s="14" t="str">
        <f>IF(C10="","",IFERROR(_xludf.MINIFS(Transacties!$B$2:$B$201,Transacties!$D$2:$D$201,C10,Transacties!$E$2:$E$201,"Koop"),""))</f>
        <v/>
      </c>
      <c r="I10" s="15"/>
      <c r="J10" s="16"/>
      <c r="K10" s="13" t="str">
        <f t="shared" si="1"/>
        <v/>
      </c>
      <c r="L10" s="13" t="str">
        <f t="shared" si="2"/>
        <v/>
      </c>
      <c r="M10" s="13" t="str">
        <f>IF(C10="","",-SUMIFS(Transacties!$I$2:$I$201,Transacties!$D$2:$D$201,C10,Transacties!$E$2:$E$201,"Dividend"))</f>
        <v/>
      </c>
      <c r="N10" s="13" t="str">
        <f t="shared" si="3"/>
        <v/>
      </c>
      <c r="O10" s="17" t="str">
        <f t="shared" si="4"/>
        <v/>
      </c>
      <c r="P10" s="17" t="str">
        <f t="shared" si="5"/>
        <v/>
      </c>
      <c r="Q10" s="15"/>
      <c r="R10" s="15"/>
      <c r="S10" s="18"/>
      <c r="T10" s="18"/>
      <c r="U10" s="18"/>
      <c r="V10" s="18"/>
      <c r="W10" s="16"/>
      <c r="X10" s="16"/>
      <c r="Y10" s="18"/>
    </row>
    <row r="11" spans="1:25">
      <c r="A11" s="10" t="str">
        <f t="shared" si="0"/>
        <v/>
      </c>
      <c r="B11" s="11"/>
      <c r="C11" s="11"/>
      <c r="D11" s="11"/>
      <c r="E11" s="11"/>
      <c r="F11" s="12" t="str">
        <f>IF(C11="","",SUMIFS(Transacties!$F$2:$F$201,Transacties!$D$2:$D$201,C11,Transacties!$E$2:$E$201,"Koop")-SUMIFS(Transacties!$F$2:$F$201,Transacties!$D$2:$D$201,C11,Transacties!$E$2:$E$201,"Verkoop"))</f>
        <v/>
      </c>
      <c r="G11" s="13" t="str">
        <f>IF(OR(C11="",F11="",F11=0),"",SUMIFS(Transacties!$I$2:$I$201,Transacties!$D$2:$D$201,C11,Transacties!$E$2:$E$201,"Koop")/SUMIFS(Transacties!$F$2:$F$201,Transacties!$D$2:$D$201,C11,Transacties!$E$2:$E$201,"Koop"))</f>
        <v/>
      </c>
      <c r="H11" s="14" t="str">
        <f>IF(C11="","",IFERROR(_xludf.MINIFS(Transacties!$B$2:$B$201,Transacties!$D$2:$D$201,C11,Transacties!$E$2:$E$201,"Koop"),""))</f>
        <v/>
      </c>
      <c r="I11" s="15"/>
      <c r="J11" s="16"/>
      <c r="K11" s="13" t="str">
        <f t="shared" si="1"/>
        <v/>
      </c>
      <c r="L11" s="13" t="str">
        <f t="shared" si="2"/>
        <v/>
      </c>
      <c r="M11" s="13" t="str">
        <f>IF(C11="","",-SUMIFS(Transacties!$I$2:$I$201,Transacties!$D$2:$D$201,C11,Transacties!$E$2:$E$201,"Dividend"))</f>
        <v/>
      </c>
      <c r="N11" s="13" t="str">
        <f t="shared" si="3"/>
        <v/>
      </c>
      <c r="O11" s="17" t="str">
        <f t="shared" si="4"/>
        <v/>
      </c>
      <c r="P11" s="17" t="str">
        <f t="shared" si="5"/>
        <v/>
      </c>
      <c r="Q11" s="15"/>
      <c r="R11" s="15"/>
      <c r="S11" s="18"/>
      <c r="T11" s="18"/>
      <c r="U11" s="18"/>
      <c r="V11" s="18"/>
      <c r="W11" s="16"/>
      <c r="X11" s="16"/>
      <c r="Y11" s="18"/>
    </row>
    <row r="12" spans="1:25">
      <c r="A12" s="10" t="str">
        <f t="shared" si="0"/>
        <v/>
      </c>
      <c r="B12" s="11"/>
      <c r="C12" s="11"/>
      <c r="D12" s="11"/>
      <c r="E12" s="11"/>
      <c r="F12" s="12" t="str">
        <f>IF(C12="","",SUMIFS(Transacties!$F$2:$F$201,Transacties!$D$2:$D$201,C12,Transacties!$E$2:$E$201,"Koop")-SUMIFS(Transacties!$F$2:$F$201,Transacties!$D$2:$D$201,C12,Transacties!$E$2:$E$201,"Verkoop"))</f>
        <v/>
      </c>
      <c r="G12" s="13" t="str">
        <f>IF(OR(C12="",F12="",F12=0),"",SUMIFS(Transacties!$I$2:$I$201,Transacties!$D$2:$D$201,C12,Transacties!$E$2:$E$201,"Koop")/SUMIFS(Transacties!$F$2:$F$201,Transacties!$D$2:$D$201,C12,Transacties!$E$2:$E$201,"Koop"))</f>
        <v/>
      </c>
      <c r="H12" s="14" t="str">
        <f>IF(C12="","",IFERROR(_xludf.MINIFS(Transacties!$B$2:$B$201,Transacties!$D$2:$D$201,C12,Transacties!$E$2:$E$201,"Koop"),""))</f>
        <v/>
      </c>
      <c r="I12" s="15"/>
      <c r="J12" s="16"/>
      <c r="K12" s="13" t="str">
        <f t="shared" si="1"/>
        <v/>
      </c>
      <c r="L12" s="13" t="str">
        <f t="shared" si="2"/>
        <v/>
      </c>
      <c r="M12" s="13" t="str">
        <f>IF(C12="","",-SUMIFS(Transacties!$I$2:$I$201,Transacties!$D$2:$D$201,C12,Transacties!$E$2:$E$201,"Dividend"))</f>
        <v/>
      </c>
      <c r="N12" s="13" t="str">
        <f t="shared" si="3"/>
        <v/>
      </c>
      <c r="O12" s="17" t="str">
        <f t="shared" si="4"/>
        <v/>
      </c>
      <c r="P12" s="17" t="str">
        <f t="shared" si="5"/>
        <v/>
      </c>
      <c r="Q12" s="15"/>
      <c r="R12" s="15"/>
      <c r="S12" s="18"/>
      <c r="T12" s="18"/>
      <c r="U12" s="18"/>
      <c r="V12" s="18"/>
      <c r="W12" s="16"/>
      <c r="X12" s="16"/>
      <c r="Y12" s="18"/>
    </row>
    <row r="13" spans="1:25">
      <c r="A13" s="10" t="str">
        <f t="shared" si="0"/>
        <v/>
      </c>
      <c r="B13" s="11"/>
      <c r="C13" s="11"/>
      <c r="D13" s="11"/>
      <c r="E13" s="11"/>
      <c r="F13" s="12" t="str">
        <f>IF(C13="","",SUMIFS(Transacties!$F$2:$F$201,Transacties!$D$2:$D$201,C13,Transacties!$E$2:$E$201,"Koop")-SUMIFS(Transacties!$F$2:$F$201,Transacties!$D$2:$D$201,C13,Transacties!$E$2:$E$201,"Verkoop"))</f>
        <v/>
      </c>
      <c r="G13" s="13" t="str">
        <f>IF(OR(C13="",F13="",F13=0),"",SUMIFS(Transacties!$I$2:$I$201,Transacties!$D$2:$D$201,C13,Transacties!$E$2:$E$201,"Koop")/SUMIFS(Transacties!$F$2:$F$201,Transacties!$D$2:$D$201,C13,Transacties!$E$2:$E$201,"Koop"))</f>
        <v/>
      </c>
      <c r="H13" s="14" t="str">
        <f>IF(C13="","",IFERROR(_xludf.MINIFS(Transacties!$B$2:$B$201,Transacties!$D$2:$D$201,C13,Transacties!$E$2:$E$201,"Koop"),""))</f>
        <v/>
      </c>
      <c r="I13" s="15"/>
      <c r="J13" s="16"/>
      <c r="K13" s="13" t="str">
        <f t="shared" si="1"/>
        <v/>
      </c>
      <c r="L13" s="13" t="str">
        <f t="shared" si="2"/>
        <v/>
      </c>
      <c r="M13" s="13" t="str">
        <f>IF(C13="","",-SUMIFS(Transacties!$I$2:$I$201,Transacties!$D$2:$D$201,C13,Transacties!$E$2:$E$201,"Dividend"))</f>
        <v/>
      </c>
      <c r="N13" s="13" t="str">
        <f t="shared" si="3"/>
        <v/>
      </c>
      <c r="O13" s="17" t="str">
        <f t="shared" si="4"/>
        <v/>
      </c>
      <c r="P13" s="17" t="str">
        <f t="shared" si="5"/>
        <v/>
      </c>
      <c r="Q13" s="15"/>
      <c r="R13" s="15"/>
      <c r="S13" s="18"/>
      <c r="T13" s="18"/>
      <c r="U13" s="18"/>
      <c r="V13" s="18"/>
      <c r="W13" s="16"/>
      <c r="X13" s="16"/>
      <c r="Y13" s="18"/>
    </row>
    <row r="14" spans="1:25">
      <c r="A14" s="10" t="str">
        <f t="shared" si="0"/>
        <v/>
      </c>
      <c r="B14" s="11"/>
      <c r="C14" s="11"/>
      <c r="D14" s="11"/>
      <c r="E14" s="11"/>
      <c r="F14" s="12" t="str">
        <f>IF(C14="","",SUMIFS(Transacties!$F$2:$F$201,Transacties!$D$2:$D$201,C14,Transacties!$E$2:$E$201,"Koop")-SUMIFS(Transacties!$F$2:$F$201,Transacties!$D$2:$D$201,C14,Transacties!$E$2:$E$201,"Verkoop"))</f>
        <v/>
      </c>
      <c r="G14" s="13" t="str">
        <f>IF(OR(C14="",F14="",F14=0),"",SUMIFS(Transacties!$I$2:$I$201,Transacties!$D$2:$D$201,C14,Transacties!$E$2:$E$201,"Koop")/SUMIFS(Transacties!$F$2:$F$201,Transacties!$D$2:$D$201,C14,Transacties!$E$2:$E$201,"Koop"))</f>
        <v/>
      </c>
      <c r="H14" s="14" t="str">
        <f>IF(C14="","",IFERROR(_xludf.MINIFS(Transacties!$B$2:$B$201,Transacties!$D$2:$D$201,C14,Transacties!$E$2:$E$201,"Koop"),""))</f>
        <v/>
      </c>
      <c r="I14" s="15"/>
      <c r="J14" s="16"/>
      <c r="K14" s="13" t="str">
        <f t="shared" si="1"/>
        <v/>
      </c>
      <c r="L14" s="13" t="str">
        <f t="shared" si="2"/>
        <v/>
      </c>
      <c r="M14" s="13" t="str">
        <f>IF(C14="","",-SUMIFS(Transacties!$I$2:$I$201,Transacties!$D$2:$D$201,C14,Transacties!$E$2:$E$201,"Dividend"))</f>
        <v/>
      </c>
      <c r="N14" s="13" t="str">
        <f t="shared" si="3"/>
        <v/>
      </c>
      <c r="O14" s="17" t="str">
        <f t="shared" si="4"/>
        <v/>
      </c>
      <c r="P14" s="17" t="str">
        <f t="shared" si="5"/>
        <v/>
      </c>
      <c r="Q14" s="15"/>
      <c r="R14" s="15"/>
      <c r="S14" s="18"/>
      <c r="T14" s="18"/>
      <c r="U14" s="18"/>
      <c r="V14" s="18"/>
      <c r="W14" s="16"/>
      <c r="X14" s="16"/>
      <c r="Y14" s="18"/>
    </row>
    <row r="15" spans="1:25">
      <c r="A15" s="10" t="str">
        <f t="shared" si="0"/>
        <v/>
      </c>
      <c r="B15" s="11"/>
      <c r="C15" s="11"/>
      <c r="D15" s="11"/>
      <c r="E15" s="11"/>
      <c r="F15" s="12" t="str">
        <f>IF(C15="","",SUMIFS(Transacties!$F$2:$F$201,Transacties!$D$2:$D$201,C15,Transacties!$E$2:$E$201,"Koop")-SUMIFS(Transacties!$F$2:$F$201,Transacties!$D$2:$D$201,C15,Transacties!$E$2:$E$201,"Verkoop"))</f>
        <v/>
      </c>
      <c r="G15" s="13" t="str">
        <f>IF(OR(C15="",F15="",F15=0),"",SUMIFS(Transacties!$I$2:$I$201,Transacties!$D$2:$D$201,C15,Transacties!$E$2:$E$201,"Koop")/SUMIFS(Transacties!$F$2:$F$201,Transacties!$D$2:$D$201,C15,Transacties!$E$2:$E$201,"Koop"))</f>
        <v/>
      </c>
      <c r="H15" s="14" t="str">
        <f>IF(C15="","",IFERROR(_xludf.MINIFS(Transacties!$B$2:$B$201,Transacties!$D$2:$D$201,C15,Transacties!$E$2:$E$201,"Koop"),""))</f>
        <v/>
      </c>
      <c r="I15" s="15"/>
      <c r="J15" s="16"/>
      <c r="K15" s="13" t="str">
        <f t="shared" si="1"/>
        <v/>
      </c>
      <c r="L15" s="13" t="str">
        <f t="shared" si="2"/>
        <v/>
      </c>
      <c r="M15" s="13" t="str">
        <f>IF(C15="","",-SUMIFS(Transacties!$I$2:$I$201,Transacties!$D$2:$D$201,C15,Transacties!$E$2:$E$201,"Dividend"))</f>
        <v/>
      </c>
      <c r="N15" s="13" t="str">
        <f t="shared" si="3"/>
        <v/>
      </c>
      <c r="O15" s="17" t="str">
        <f t="shared" si="4"/>
        <v/>
      </c>
      <c r="P15" s="17" t="str">
        <f t="shared" si="5"/>
        <v/>
      </c>
      <c r="Q15" s="15"/>
      <c r="R15" s="15"/>
      <c r="S15" s="18"/>
      <c r="T15" s="18"/>
      <c r="U15" s="18"/>
      <c r="V15" s="18"/>
      <c r="W15" s="16"/>
      <c r="X15" s="16"/>
      <c r="Y15" s="18"/>
    </row>
    <row r="16" spans="1:25">
      <c r="A16" s="10" t="str">
        <f t="shared" si="0"/>
        <v/>
      </c>
      <c r="B16" s="11"/>
      <c r="C16" s="11"/>
      <c r="D16" s="11"/>
      <c r="E16" s="11"/>
      <c r="F16" s="12" t="str">
        <f>IF(C16="","",SUMIFS(Transacties!$F$2:$F$201,Transacties!$D$2:$D$201,C16,Transacties!$E$2:$E$201,"Koop")-SUMIFS(Transacties!$F$2:$F$201,Transacties!$D$2:$D$201,C16,Transacties!$E$2:$E$201,"Verkoop"))</f>
        <v/>
      </c>
      <c r="G16" s="13" t="str">
        <f>IF(OR(C16="",F16="",F16=0),"",SUMIFS(Transacties!$I$2:$I$201,Transacties!$D$2:$D$201,C16,Transacties!$E$2:$E$201,"Koop")/SUMIFS(Transacties!$F$2:$F$201,Transacties!$D$2:$D$201,C16,Transacties!$E$2:$E$201,"Koop"))</f>
        <v/>
      </c>
      <c r="H16" s="14" t="str">
        <f>IF(C16="","",IFERROR(_xludf.MINIFS(Transacties!$B$2:$B$201,Transacties!$D$2:$D$201,C16,Transacties!$E$2:$E$201,"Koop"),""))</f>
        <v/>
      </c>
      <c r="I16" s="15"/>
      <c r="J16" s="16"/>
      <c r="K16" s="13" t="str">
        <f t="shared" si="1"/>
        <v/>
      </c>
      <c r="L16" s="13" t="str">
        <f t="shared" si="2"/>
        <v/>
      </c>
      <c r="M16" s="13" t="str">
        <f>IF(C16="","",-SUMIFS(Transacties!$I$2:$I$201,Transacties!$D$2:$D$201,C16,Transacties!$E$2:$E$201,"Dividend"))</f>
        <v/>
      </c>
      <c r="N16" s="13" t="str">
        <f t="shared" si="3"/>
        <v/>
      </c>
      <c r="O16" s="17" t="str">
        <f t="shared" si="4"/>
        <v/>
      </c>
      <c r="P16" s="17" t="str">
        <f t="shared" si="5"/>
        <v/>
      </c>
      <c r="Q16" s="15"/>
      <c r="R16" s="15"/>
      <c r="S16" s="18"/>
      <c r="T16" s="18"/>
      <c r="U16" s="18"/>
      <c r="V16" s="18"/>
      <c r="W16" s="16"/>
      <c r="X16" s="16"/>
      <c r="Y16" s="18"/>
    </row>
    <row r="17" spans="1:25">
      <c r="A17" s="10" t="str">
        <f t="shared" si="0"/>
        <v/>
      </c>
      <c r="B17" s="11"/>
      <c r="C17" s="11"/>
      <c r="D17" s="11"/>
      <c r="E17" s="11"/>
      <c r="F17" s="12" t="str">
        <f>IF(C17="","",SUMIFS(Transacties!$F$2:$F$201,Transacties!$D$2:$D$201,C17,Transacties!$E$2:$E$201,"Koop")-SUMIFS(Transacties!$F$2:$F$201,Transacties!$D$2:$D$201,C17,Transacties!$E$2:$E$201,"Verkoop"))</f>
        <v/>
      </c>
      <c r="G17" s="13" t="str">
        <f>IF(OR(C17="",F17="",F17=0),"",SUMIFS(Transacties!$I$2:$I$201,Transacties!$D$2:$D$201,C17,Transacties!$E$2:$E$201,"Koop")/SUMIFS(Transacties!$F$2:$F$201,Transacties!$D$2:$D$201,C17,Transacties!$E$2:$E$201,"Koop"))</f>
        <v/>
      </c>
      <c r="H17" s="14" t="str">
        <f>IF(C17="","",IFERROR(_xludf.MINIFS(Transacties!$B$2:$B$201,Transacties!$D$2:$D$201,C17,Transacties!$E$2:$E$201,"Koop"),""))</f>
        <v/>
      </c>
      <c r="I17" s="15"/>
      <c r="J17" s="16"/>
      <c r="K17" s="13" t="str">
        <f t="shared" si="1"/>
        <v/>
      </c>
      <c r="L17" s="13" t="str">
        <f t="shared" si="2"/>
        <v/>
      </c>
      <c r="M17" s="13" t="str">
        <f>IF(C17="","",-SUMIFS(Transacties!$I$2:$I$201,Transacties!$D$2:$D$201,C17,Transacties!$E$2:$E$201,"Dividend"))</f>
        <v/>
      </c>
      <c r="N17" s="13" t="str">
        <f t="shared" si="3"/>
        <v/>
      </c>
      <c r="O17" s="17" t="str">
        <f t="shared" si="4"/>
        <v/>
      </c>
      <c r="P17" s="17" t="str">
        <f t="shared" si="5"/>
        <v/>
      </c>
      <c r="Q17" s="15"/>
      <c r="R17" s="15"/>
      <c r="S17" s="18"/>
      <c r="T17" s="18"/>
      <c r="U17" s="18"/>
      <c r="V17" s="18"/>
      <c r="W17" s="16"/>
      <c r="X17" s="16"/>
      <c r="Y17" s="18"/>
    </row>
    <row r="18" spans="1:25">
      <c r="A18" s="10" t="str">
        <f t="shared" si="0"/>
        <v/>
      </c>
      <c r="B18" s="11"/>
      <c r="C18" s="11"/>
      <c r="D18" s="11"/>
      <c r="E18" s="11"/>
      <c r="F18" s="12" t="str">
        <f>IF(C18="","",SUMIFS(Transacties!$F$2:$F$201,Transacties!$D$2:$D$201,C18,Transacties!$E$2:$E$201,"Koop")-SUMIFS(Transacties!$F$2:$F$201,Transacties!$D$2:$D$201,C18,Transacties!$E$2:$E$201,"Verkoop"))</f>
        <v/>
      </c>
      <c r="G18" s="13" t="str">
        <f>IF(OR(C18="",F18="",F18=0),"",SUMIFS(Transacties!$I$2:$I$201,Transacties!$D$2:$D$201,C18,Transacties!$E$2:$E$201,"Koop")/SUMIFS(Transacties!$F$2:$F$201,Transacties!$D$2:$D$201,C18,Transacties!$E$2:$E$201,"Koop"))</f>
        <v/>
      </c>
      <c r="H18" s="14" t="str">
        <f>IF(C18="","",IFERROR(_xludf.MINIFS(Transacties!$B$2:$B$201,Transacties!$D$2:$D$201,C18,Transacties!$E$2:$E$201,"Koop"),""))</f>
        <v/>
      </c>
      <c r="I18" s="15"/>
      <c r="J18" s="16"/>
      <c r="K18" s="13" t="str">
        <f t="shared" si="1"/>
        <v/>
      </c>
      <c r="L18" s="13" t="str">
        <f t="shared" si="2"/>
        <v/>
      </c>
      <c r="M18" s="13" t="str">
        <f>IF(C18="","",-SUMIFS(Transacties!$I$2:$I$201,Transacties!$D$2:$D$201,C18,Transacties!$E$2:$E$201,"Dividend"))</f>
        <v/>
      </c>
      <c r="N18" s="13" t="str">
        <f t="shared" si="3"/>
        <v/>
      </c>
      <c r="O18" s="17" t="str">
        <f t="shared" si="4"/>
        <v/>
      </c>
      <c r="P18" s="17" t="str">
        <f t="shared" si="5"/>
        <v/>
      </c>
      <c r="Q18" s="15"/>
      <c r="R18" s="15"/>
      <c r="S18" s="18"/>
      <c r="T18" s="18"/>
      <c r="U18" s="18"/>
      <c r="V18" s="18"/>
      <c r="W18" s="16"/>
      <c r="X18" s="16"/>
      <c r="Y18" s="18"/>
    </row>
    <row r="19" spans="1:25">
      <c r="A19" s="10" t="str">
        <f t="shared" si="0"/>
        <v/>
      </c>
      <c r="B19" s="11"/>
      <c r="C19" s="11"/>
      <c r="D19" s="11"/>
      <c r="E19" s="11"/>
      <c r="F19" s="12" t="str">
        <f>IF(C19="","",SUMIFS(Transacties!$F$2:$F$201,Transacties!$D$2:$D$201,C19,Transacties!$E$2:$E$201,"Koop")-SUMIFS(Transacties!$F$2:$F$201,Transacties!$D$2:$D$201,C19,Transacties!$E$2:$E$201,"Verkoop"))</f>
        <v/>
      </c>
      <c r="G19" s="13" t="str">
        <f>IF(OR(C19="",F19="",F19=0),"",SUMIFS(Transacties!$I$2:$I$201,Transacties!$D$2:$D$201,C19,Transacties!$E$2:$E$201,"Koop")/SUMIFS(Transacties!$F$2:$F$201,Transacties!$D$2:$D$201,C19,Transacties!$E$2:$E$201,"Koop"))</f>
        <v/>
      </c>
      <c r="H19" s="14" t="str">
        <f>IF(C19="","",IFERROR(_xludf.MINIFS(Transacties!$B$2:$B$201,Transacties!$D$2:$D$201,C19,Transacties!$E$2:$E$201,"Koop"),""))</f>
        <v/>
      </c>
      <c r="I19" s="15"/>
      <c r="J19" s="16"/>
      <c r="K19" s="13" t="str">
        <f t="shared" si="1"/>
        <v/>
      </c>
      <c r="L19" s="13" t="str">
        <f t="shared" si="2"/>
        <v/>
      </c>
      <c r="M19" s="13" t="str">
        <f>IF(C19="","",-SUMIFS(Transacties!$I$2:$I$201,Transacties!$D$2:$D$201,C19,Transacties!$E$2:$E$201,"Dividend"))</f>
        <v/>
      </c>
      <c r="N19" s="13" t="str">
        <f t="shared" si="3"/>
        <v/>
      </c>
      <c r="O19" s="17" t="str">
        <f t="shared" si="4"/>
        <v/>
      </c>
      <c r="P19" s="17" t="str">
        <f t="shared" si="5"/>
        <v/>
      </c>
      <c r="Q19" s="15"/>
      <c r="R19" s="15"/>
      <c r="S19" s="18"/>
      <c r="T19" s="18"/>
      <c r="U19" s="18"/>
      <c r="V19" s="18"/>
      <c r="W19" s="16"/>
      <c r="X19" s="16"/>
      <c r="Y19" s="18"/>
    </row>
    <row r="20" spans="1:25">
      <c r="A20" s="10" t="str">
        <f t="shared" si="0"/>
        <v/>
      </c>
      <c r="B20" s="11"/>
      <c r="C20" s="11"/>
      <c r="D20" s="11"/>
      <c r="E20" s="11"/>
      <c r="F20" s="12" t="str">
        <f>IF(C20="","",SUMIFS(Transacties!$F$2:$F$201,Transacties!$D$2:$D$201,C20,Transacties!$E$2:$E$201,"Koop")-SUMIFS(Transacties!$F$2:$F$201,Transacties!$D$2:$D$201,C20,Transacties!$E$2:$E$201,"Verkoop"))</f>
        <v/>
      </c>
      <c r="G20" s="13" t="str">
        <f>IF(OR(C20="",F20="",F20=0),"",SUMIFS(Transacties!$I$2:$I$201,Transacties!$D$2:$D$201,C20,Transacties!$E$2:$E$201,"Koop")/SUMIFS(Transacties!$F$2:$F$201,Transacties!$D$2:$D$201,C20,Transacties!$E$2:$E$201,"Koop"))</f>
        <v/>
      </c>
      <c r="H20" s="14" t="str">
        <f>IF(C20="","",IFERROR(_xludf.MINIFS(Transacties!$B$2:$B$201,Transacties!$D$2:$D$201,C20,Transacties!$E$2:$E$201,"Koop"),""))</f>
        <v/>
      </c>
      <c r="I20" s="15"/>
      <c r="J20" s="16"/>
      <c r="K20" s="13" t="str">
        <f t="shared" si="1"/>
        <v/>
      </c>
      <c r="L20" s="13" t="str">
        <f t="shared" si="2"/>
        <v/>
      </c>
      <c r="M20" s="13" t="str">
        <f>IF(C20="","",-SUMIFS(Transacties!$I$2:$I$201,Transacties!$D$2:$D$201,C20,Transacties!$E$2:$E$201,"Dividend"))</f>
        <v/>
      </c>
      <c r="N20" s="13" t="str">
        <f t="shared" si="3"/>
        <v/>
      </c>
      <c r="O20" s="17" t="str">
        <f t="shared" si="4"/>
        <v/>
      </c>
      <c r="P20" s="17" t="str">
        <f t="shared" si="5"/>
        <v/>
      </c>
      <c r="Q20" s="15"/>
      <c r="R20" s="15"/>
      <c r="S20" s="18"/>
      <c r="T20" s="18"/>
      <c r="U20" s="18"/>
      <c r="V20" s="18"/>
      <c r="W20" s="16"/>
      <c r="X20" s="16"/>
      <c r="Y20" s="18"/>
    </row>
    <row r="21" spans="1:25">
      <c r="A21" s="10" t="str">
        <f t="shared" si="0"/>
        <v/>
      </c>
      <c r="B21" s="11"/>
      <c r="C21" s="11"/>
      <c r="D21" s="11"/>
      <c r="E21" s="11"/>
      <c r="F21" s="12" t="str">
        <f>IF(C21="","",SUMIFS(Transacties!$F$2:$F$201,Transacties!$D$2:$D$201,C21,Transacties!$E$2:$E$201,"Koop")-SUMIFS(Transacties!$F$2:$F$201,Transacties!$D$2:$D$201,C21,Transacties!$E$2:$E$201,"Verkoop"))</f>
        <v/>
      </c>
      <c r="G21" s="13" t="str">
        <f>IF(OR(C21="",F21="",F21=0),"",SUMIFS(Transacties!$I$2:$I$201,Transacties!$D$2:$D$201,C21,Transacties!$E$2:$E$201,"Koop")/SUMIFS(Transacties!$F$2:$F$201,Transacties!$D$2:$D$201,C21,Transacties!$E$2:$E$201,"Koop"))</f>
        <v/>
      </c>
      <c r="H21" s="14" t="str">
        <f>IF(C21="","",IFERROR(_xludf.MINIFS(Transacties!$B$2:$B$201,Transacties!$D$2:$D$201,C21,Transacties!$E$2:$E$201,"Koop"),""))</f>
        <v/>
      </c>
      <c r="I21" s="15"/>
      <c r="J21" s="16"/>
      <c r="K21" s="13" t="str">
        <f t="shared" si="1"/>
        <v/>
      </c>
      <c r="L21" s="13" t="str">
        <f t="shared" si="2"/>
        <v/>
      </c>
      <c r="M21" s="13" t="str">
        <f>IF(C21="","",-SUMIFS(Transacties!$I$2:$I$201,Transacties!$D$2:$D$201,C21,Transacties!$E$2:$E$201,"Dividend"))</f>
        <v/>
      </c>
      <c r="N21" s="13" t="str">
        <f t="shared" si="3"/>
        <v/>
      </c>
      <c r="O21" s="17" t="str">
        <f t="shared" si="4"/>
        <v/>
      </c>
      <c r="P21" s="17" t="str">
        <f t="shared" si="5"/>
        <v/>
      </c>
      <c r="Q21" s="15"/>
      <c r="R21" s="15"/>
      <c r="S21" s="18"/>
      <c r="T21" s="18"/>
      <c r="U21" s="18"/>
      <c r="V21" s="18"/>
      <c r="W21" s="16"/>
      <c r="X21" s="16"/>
      <c r="Y21" s="18"/>
    </row>
    <row r="22" spans="1:25">
      <c r="A22" s="10" t="str">
        <f t="shared" si="0"/>
        <v/>
      </c>
      <c r="B22" s="11"/>
      <c r="C22" s="11"/>
      <c r="D22" s="11"/>
      <c r="E22" s="11"/>
      <c r="F22" s="12" t="str">
        <f>IF(C22="","",SUMIFS(Transacties!$F$2:$F$201,Transacties!$D$2:$D$201,C22,Transacties!$E$2:$E$201,"Koop")-SUMIFS(Transacties!$F$2:$F$201,Transacties!$D$2:$D$201,C22,Transacties!$E$2:$E$201,"Verkoop"))</f>
        <v/>
      </c>
      <c r="G22" s="13" t="str">
        <f>IF(OR(C22="",F22="",F22=0),"",SUMIFS(Transacties!$I$2:$I$201,Transacties!$D$2:$D$201,C22,Transacties!$E$2:$E$201,"Koop")/SUMIFS(Transacties!$F$2:$F$201,Transacties!$D$2:$D$201,C22,Transacties!$E$2:$E$201,"Koop"))</f>
        <v/>
      </c>
      <c r="H22" s="14" t="str">
        <f>IF(C22="","",IFERROR(_xludf.MINIFS(Transacties!$B$2:$B$201,Transacties!$D$2:$D$201,C22,Transacties!$E$2:$E$201,"Koop"),""))</f>
        <v/>
      </c>
      <c r="I22" s="15"/>
      <c r="J22" s="16"/>
      <c r="K22" s="13" t="str">
        <f t="shared" si="1"/>
        <v/>
      </c>
      <c r="L22" s="13" t="str">
        <f t="shared" si="2"/>
        <v/>
      </c>
      <c r="M22" s="13" t="str">
        <f>IF(C22="","",-SUMIFS(Transacties!$I$2:$I$201,Transacties!$D$2:$D$201,C22,Transacties!$E$2:$E$201,"Dividend"))</f>
        <v/>
      </c>
      <c r="N22" s="13" t="str">
        <f t="shared" si="3"/>
        <v/>
      </c>
      <c r="O22" s="17" t="str">
        <f t="shared" si="4"/>
        <v/>
      </c>
      <c r="P22" s="17" t="str">
        <f t="shared" si="5"/>
        <v/>
      </c>
      <c r="Q22" s="15"/>
      <c r="R22" s="15"/>
      <c r="S22" s="18"/>
      <c r="T22" s="18"/>
      <c r="U22" s="18"/>
      <c r="V22" s="18"/>
      <c r="W22" s="16"/>
      <c r="X22" s="16"/>
      <c r="Y22" s="18"/>
    </row>
    <row r="23" spans="1:25">
      <c r="A23" s="10" t="str">
        <f t="shared" si="0"/>
        <v/>
      </c>
      <c r="B23" s="11"/>
      <c r="C23" s="11"/>
      <c r="D23" s="11"/>
      <c r="E23" s="11"/>
      <c r="F23" s="12" t="str">
        <f>IF(C23="","",SUMIFS(Transacties!$F$2:$F$201,Transacties!$D$2:$D$201,C23,Transacties!$E$2:$E$201,"Koop")-SUMIFS(Transacties!$F$2:$F$201,Transacties!$D$2:$D$201,C23,Transacties!$E$2:$E$201,"Verkoop"))</f>
        <v/>
      </c>
      <c r="G23" s="13" t="str">
        <f>IF(OR(C23="",F23="",F23=0),"",SUMIFS(Transacties!$I$2:$I$201,Transacties!$D$2:$D$201,C23,Transacties!$E$2:$E$201,"Koop")/SUMIFS(Transacties!$F$2:$F$201,Transacties!$D$2:$D$201,C23,Transacties!$E$2:$E$201,"Koop"))</f>
        <v/>
      </c>
      <c r="H23" s="14" t="str">
        <f>IF(C23="","",IFERROR(_xludf.MINIFS(Transacties!$B$2:$B$201,Transacties!$D$2:$D$201,C23,Transacties!$E$2:$E$201,"Koop"),""))</f>
        <v/>
      </c>
      <c r="I23" s="15"/>
      <c r="J23" s="16"/>
      <c r="K23" s="13" t="str">
        <f t="shared" si="1"/>
        <v/>
      </c>
      <c r="L23" s="13" t="str">
        <f t="shared" si="2"/>
        <v/>
      </c>
      <c r="M23" s="13" t="str">
        <f>IF(C23="","",-SUMIFS(Transacties!$I$2:$I$201,Transacties!$D$2:$D$201,C23,Transacties!$E$2:$E$201,"Dividend"))</f>
        <v/>
      </c>
      <c r="N23" s="13" t="str">
        <f t="shared" si="3"/>
        <v/>
      </c>
      <c r="O23" s="17" t="str">
        <f t="shared" si="4"/>
        <v/>
      </c>
      <c r="P23" s="17" t="str">
        <f t="shared" si="5"/>
        <v/>
      </c>
      <c r="Q23" s="15"/>
      <c r="R23" s="15"/>
      <c r="S23" s="18"/>
      <c r="T23" s="18"/>
      <c r="U23" s="18"/>
      <c r="V23" s="18"/>
      <c r="W23" s="16"/>
      <c r="X23" s="16"/>
      <c r="Y23" s="18"/>
    </row>
    <row r="24" spans="1:25">
      <c r="A24" s="10" t="str">
        <f t="shared" si="0"/>
        <v/>
      </c>
      <c r="B24" s="11"/>
      <c r="C24" s="11"/>
      <c r="D24" s="11"/>
      <c r="E24" s="11"/>
      <c r="F24" s="12" t="str">
        <f>IF(C24="","",SUMIFS(Transacties!$F$2:$F$201,Transacties!$D$2:$D$201,C24,Transacties!$E$2:$E$201,"Koop")-SUMIFS(Transacties!$F$2:$F$201,Transacties!$D$2:$D$201,C24,Transacties!$E$2:$E$201,"Verkoop"))</f>
        <v/>
      </c>
      <c r="G24" s="13" t="str">
        <f>IF(OR(C24="",F24="",F24=0),"",SUMIFS(Transacties!$I$2:$I$201,Transacties!$D$2:$D$201,C24,Transacties!$E$2:$E$201,"Koop")/SUMIFS(Transacties!$F$2:$F$201,Transacties!$D$2:$D$201,C24,Transacties!$E$2:$E$201,"Koop"))</f>
        <v/>
      </c>
      <c r="H24" s="14" t="str">
        <f>IF(C24="","",IFERROR(_xludf.MINIFS(Transacties!$B$2:$B$201,Transacties!$D$2:$D$201,C24,Transacties!$E$2:$E$201,"Koop"),""))</f>
        <v/>
      </c>
      <c r="I24" s="15"/>
      <c r="J24" s="16"/>
      <c r="K24" s="13" t="str">
        <f t="shared" si="1"/>
        <v/>
      </c>
      <c r="L24" s="13" t="str">
        <f t="shared" si="2"/>
        <v/>
      </c>
      <c r="M24" s="13" t="str">
        <f>IF(C24="","",-SUMIFS(Transacties!$I$2:$I$201,Transacties!$D$2:$D$201,C24,Transacties!$E$2:$E$201,"Dividend"))</f>
        <v/>
      </c>
      <c r="N24" s="13" t="str">
        <f t="shared" si="3"/>
        <v/>
      </c>
      <c r="O24" s="17" t="str">
        <f t="shared" si="4"/>
        <v/>
      </c>
      <c r="P24" s="17" t="str">
        <f t="shared" si="5"/>
        <v/>
      </c>
      <c r="Q24" s="15"/>
      <c r="R24" s="15"/>
      <c r="S24" s="18"/>
      <c r="T24" s="18"/>
      <c r="U24" s="18"/>
      <c r="V24" s="18"/>
      <c r="W24" s="16"/>
      <c r="X24" s="16"/>
      <c r="Y24" s="18"/>
    </row>
    <row r="25" spans="1:25">
      <c r="A25" s="10" t="str">
        <f t="shared" si="0"/>
        <v/>
      </c>
      <c r="B25" s="11"/>
      <c r="C25" s="11"/>
      <c r="D25" s="11"/>
      <c r="E25" s="11"/>
      <c r="F25" s="12" t="str">
        <f>IF(C25="","",SUMIFS(Transacties!$F$2:$F$201,Transacties!$D$2:$D$201,C25,Transacties!$E$2:$E$201,"Koop")-SUMIFS(Transacties!$F$2:$F$201,Transacties!$D$2:$D$201,C25,Transacties!$E$2:$E$201,"Verkoop"))</f>
        <v/>
      </c>
      <c r="G25" s="13" t="str">
        <f>IF(OR(C25="",F25="",F25=0),"",SUMIFS(Transacties!$I$2:$I$201,Transacties!$D$2:$D$201,C25,Transacties!$E$2:$E$201,"Koop")/SUMIFS(Transacties!$F$2:$F$201,Transacties!$D$2:$D$201,C25,Transacties!$E$2:$E$201,"Koop"))</f>
        <v/>
      </c>
      <c r="H25" s="14" t="str">
        <f>IF(C25="","",IFERROR(_xludf.MINIFS(Transacties!$B$2:$B$201,Transacties!$D$2:$D$201,C25,Transacties!$E$2:$E$201,"Koop"),""))</f>
        <v/>
      </c>
      <c r="I25" s="15"/>
      <c r="J25" s="16"/>
      <c r="K25" s="13" t="str">
        <f t="shared" si="1"/>
        <v/>
      </c>
      <c r="L25" s="13" t="str">
        <f t="shared" si="2"/>
        <v/>
      </c>
      <c r="M25" s="13" t="str">
        <f>IF(C25="","",-SUMIFS(Transacties!$I$2:$I$201,Transacties!$D$2:$D$201,C25,Transacties!$E$2:$E$201,"Dividend"))</f>
        <v/>
      </c>
      <c r="N25" s="13" t="str">
        <f t="shared" si="3"/>
        <v/>
      </c>
      <c r="O25" s="17" t="str">
        <f t="shared" si="4"/>
        <v/>
      </c>
      <c r="P25" s="17" t="str">
        <f t="shared" si="5"/>
        <v/>
      </c>
      <c r="Q25" s="15"/>
      <c r="R25" s="15"/>
      <c r="S25" s="18"/>
      <c r="T25" s="18"/>
      <c r="U25" s="18"/>
      <c r="V25" s="18"/>
      <c r="W25" s="16"/>
      <c r="X25" s="16"/>
      <c r="Y25" s="18"/>
    </row>
    <row r="26" spans="1:25">
      <c r="A26" s="10" t="str">
        <f t="shared" si="0"/>
        <v/>
      </c>
      <c r="B26" s="11"/>
      <c r="C26" s="11"/>
      <c r="D26" s="11"/>
      <c r="E26" s="11"/>
      <c r="F26" s="12" t="str">
        <f>IF(C26="","",SUMIFS(Transacties!$F$2:$F$201,Transacties!$D$2:$D$201,C26,Transacties!$E$2:$E$201,"Koop")-SUMIFS(Transacties!$F$2:$F$201,Transacties!$D$2:$D$201,C26,Transacties!$E$2:$E$201,"Verkoop"))</f>
        <v/>
      </c>
      <c r="G26" s="13" t="str">
        <f>IF(OR(C26="",F26="",F26=0),"",SUMIFS(Transacties!$I$2:$I$201,Transacties!$D$2:$D$201,C26,Transacties!$E$2:$E$201,"Koop")/SUMIFS(Transacties!$F$2:$F$201,Transacties!$D$2:$D$201,C26,Transacties!$E$2:$E$201,"Koop"))</f>
        <v/>
      </c>
      <c r="H26" s="14" t="str">
        <f>IF(C26="","",IFERROR(_xludf.MINIFS(Transacties!$B$2:$B$201,Transacties!$D$2:$D$201,C26,Transacties!$E$2:$E$201,"Koop"),""))</f>
        <v/>
      </c>
      <c r="I26" s="15"/>
      <c r="J26" s="16"/>
      <c r="K26" s="13" t="str">
        <f t="shared" si="1"/>
        <v/>
      </c>
      <c r="L26" s="13" t="str">
        <f t="shared" si="2"/>
        <v/>
      </c>
      <c r="M26" s="13" t="str">
        <f>IF(C26="","",-SUMIFS(Transacties!$I$2:$I$201,Transacties!$D$2:$D$201,C26,Transacties!$E$2:$E$201,"Dividend"))</f>
        <v/>
      </c>
      <c r="N26" s="13" t="str">
        <f t="shared" si="3"/>
        <v/>
      </c>
      <c r="O26" s="17" t="str">
        <f t="shared" si="4"/>
        <v/>
      </c>
      <c r="P26" s="17" t="str">
        <f t="shared" si="5"/>
        <v/>
      </c>
      <c r="Q26" s="15"/>
      <c r="R26" s="15"/>
      <c r="S26" s="18"/>
      <c r="T26" s="18"/>
      <c r="U26" s="18"/>
      <c r="V26" s="18"/>
      <c r="W26" s="16"/>
      <c r="X26" s="16"/>
      <c r="Y26" s="18"/>
    </row>
    <row r="27" spans="1:25">
      <c r="A27" s="10" t="str">
        <f t="shared" si="0"/>
        <v/>
      </c>
      <c r="B27" s="11"/>
      <c r="C27" s="11"/>
      <c r="D27" s="11"/>
      <c r="E27" s="11"/>
      <c r="F27" s="12" t="str">
        <f>IF(C27="","",SUMIFS(Transacties!$F$2:$F$201,Transacties!$D$2:$D$201,C27,Transacties!$E$2:$E$201,"Koop")-SUMIFS(Transacties!$F$2:$F$201,Transacties!$D$2:$D$201,C27,Transacties!$E$2:$E$201,"Verkoop"))</f>
        <v/>
      </c>
      <c r="G27" s="13" t="str">
        <f>IF(OR(C27="",F27="",F27=0),"",SUMIFS(Transacties!$I$2:$I$201,Transacties!$D$2:$D$201,C27,Transacties!$E$2:$E$201,"Koop")/SUMIFS(Transacties!$F$2:$F$201,Transacties!$D$2:$D$201,C27,Transacties!$E$2:$E$201,"Koop"))</f>
        <v/>
      </c>
      <c r="H27" s="14" t="str">
        <f>IF(C27="","",IFERROR(_xludf.MINIFS(Transacties!$B$2:$B$201,Transacties!$D$2:$D$201,C27,Transacties!$E$2:$E$201,"Koop"),""))</f>
        <v/>
      </c>
      <c r="I27" s="15"/>
      <c r="J27" s="16"/>
      <c r="K27" s="13" t="str">
        <f t="shared" si="1"/>
        <v/>
      </c>
      <c r="L27" s="13" t="str">
        <f t="shared" si="2"/>
        <v/>
      </c>
      <c r="M27" s="13" t="str">
        <f>IF(C27="","",-SUMIFS(Transacties!$I$2:$I$201,Transacties!$D$2:$D$201,C27,Transacties!$E$2:$E$201,"Dividend"))</f>
        <v/>
      </c>
      <c r="N27" s="13" t="str">
        <f t="shared" si="3"/>
        <v/>
      </c>
      <c r="O27" s="17" t="str">
        <f t="shared" si="4"/>
        <v/>
      </c>
      <c r="P27" s="17" t="str">
        <f t="shared" si="5"/>
        <v/>
      </c>
      <c r="Q27" s="15"/>
      <c r="R27" s="15"/>
      <c r="S27" s="18"/>
      <c r="T27" s="18"/>
      <c r="U27" s="18"/>
      <c r="V27" s="18"/>
      <c r="W27" s="16"/>
      <c r="X27" s="16"/>
      <c r="Y27" s="18"/>
    </row>
    <row r="28" spans="1:25">
      <c r="A28" s="10" t="str">
        <f t="shared" si="0"/>
        <v/>
      </c>
      <c r="B28" s="11"/>
      <c r="C28" s="11"/>
      <c r="D28" s="11"/>
      <c r="E28" s="11"/>
      <c r="F28" s="12" t="str">
        <f>IF(C28="","",SUMIFS(Transacties!$F$2:$F$201,Transacties!$D$2:$D$201,C28,Transacties!$E$2:$E$201,"Koop")-SUMIFS(Transacties!$F$2:$F$201,Transacties!$D$2:$D$201,C28,Transacties!$E$2:$E$201,"Verkoop"))</f>
        <v/>
      </c>
      <c r="G28" s="13" t="str">
        <f>IF(OR(C28="",F28="",F28=0),"",SUMIFS(Transacties!$I$2:$I$201,Transacties!$D$2:$D$201,C28,Transacties!$E$2:$E$201,"Koop")/SUMIFS(Transacties!$F$2:$F$201,Transacties!$D$2:$D$201,C28,Transacties!$E$2:$E$201,"Koop"))</f>
        <v/>
      </c>
      <c r="H28" s="14" t="str">
        <f>IF(C28="","",IFERROR(_xludf.MINIFS(Transacties!$B$2:$B$201,Transacties!$D$2:$D$201,C28,Transacties!$E$2:$E$201,"Koop"),""))</f>
        <v/>
      </c>
      <c r="I28" s="15"/>
      <c r="J28" s="16"/>
      <c r="K28" s="13" t="str">
        <f t="shared" si="1"/>
        <v/>
      </c>
      <c r="L28" s="13" t="str">
        <f t="shared" si="2"/>
        <v/>
      </c>
      <c r="M28" s="13" t="str">
        <f>IF(C28="","",-SUMIFS(Transacties!$I$2:$I$201,Transacties!$D$2:$D$201,C28,Transacties!$E$2:$E$201,"Dividend"))</f>
        <v/>
      </c>
      <c r="N28" s="13" t="str">
        <f t="shared" si="3"/>
        <v/>
      </c>
      <c r="O28" s="17" t="str">
        <f t="shared" si="4"/>
        <v/>
      </c>
      <c r="P28" s="17" t="str">
        <f t="shared" si="5"/>
        <v/>
      </c>
      <c r="Q28" s="15"/>
      <c r="R28" s="15"/>
      <c r="S28" s="18"/>
      <c r="T28" s="18"/>
      <c r="U28" s="18"/>
      <c r="V28" s="18"/>
      <c r="W28" s="16"/>
      <c r="X28" s="16"/>
      <c r="Y28" s="18"/>
    </row>
    <row r="29" spans="1:25">
      <c r="A29" s="10" t="str">
        <f t="shared" si="0"/>
        <v/>
      </c>
      <c r="B29" s="11"/>
      <c r="C29" s="11"/>
      <c r="D29" s="11"/>
      <c r="E29" s="11"/>
      <c r="F29" s="12" t="str">
        <f>IF(C29="","",SUMIFS(Transacties!$F$2:$F$201,Transacties!$D$2:$D$201,C29,Transacties!$E$2:$E$201,"Koop")-SUMIFS(Transacties!$F$2:$F$201,Transacties!$D$2:$D$201,C29,Transacties!$E$2:$E$201,"Verkoop"))</f>
        <v/>
      </c>
      <c r="G29" s="13" t="str">
        <f>IF(OR(C29="",F29="",F29=0),"",SUMIFS(Transacties!$I$2:$I$201,Transacties!$D$2:$D$201,C29,Transacties!$E$2:$E$201,"Koop")/SUMIFS(Transacties!$F$2:$F$201,Transacties!$D$2:$D$201,C29,Transacties!$E$2:$E$201,"Koop"))</f>
        <v/>
      </c>
      <c r="H29" s="14" t="str">
        <f>IF(C29="","",IFERROR(_xludf.MINIFS(Transacties!$B$2:$B$201,Transacties!$D$2:$D$201,C29,Transacties!$E$2:$E$201,"Koop"),""))</f>
        <v/>
      </c>
      <c r="I29" s="15"/>
      <c r="J29" s="16"/>
      <c r="K29" s="13" t="str">
        <f t="shared" si="1"/>
        <v/>
      </c>
      <c r="L29" s="13" t="str">
        <f t="shared" si="2"/>
        <v/>
      </c>
      <c r="M29" s="13" t="str">
        <f>IF(C29="","",-SUMIFS(Transacties!$I$2:$I$201,Transacties!$D$2:$D$201,C29,Transacties!$E$2:$E$201,"Dividend"))</f>
        <v/>
      </c>
      <c r="N29" s="13" t="str">
        <f t="shared" si="3"/>
        <v/>
      </c>
      <c r="O29" s="17" t="str">
        <f t="shared" si="4"/>
        <v/>
      </c>
      <c r="P29" s="17" t="str">
        <f t="shared" si="5"/>
        <v/>
      </c>
      <c r="Q29" s="15"/>
      <c r="R29" s="15"/>
      <c r="S29" s="18"/>
      <c r="T29" s="18"/>
      <c r="U29" s="18"/>
      <c r="V29" s="18"/>
      <c r="W29" s="16"/>
      <c r="X29" s="16"/>
      <c r="Y29" s="18"/>
    </row>
    <row r="30" spans="1:25">
      <c r="A30" s="10" t="str">
        <f t="shared" si="0"/>
        <v/>
      </c>
      <c r="B30" s="11"/>
      <c r="C30" s="11"/>
      <c r="D30" s="11"/>
      <c r="E30" s="11"/>
      <c r="F30" s="12" t="str">
        <f>IF(C30="","",SUMIFS(Transacties!$F$2:$F$201,Transacties!$D$2:$D$201,C30,Transacties!$E$2:$E$201,"Koop")-SUMIFS(Transacties!$F$2:$F$201,Transacties!$D$2:$D$201,C30,Transacties!$E$2:$E$201,"Verkoop"))</f>
        <v/>
      </c>
      <c r="G30" s="13" t="str">
        <f>IF(OR(C30="",F30="",F30=0),"",SUMIFS(Transacties!$I$2:$I$201,Transacties!$D$2:$D$201,C30,Transacties!$E$2:$E$201,"Koop")/SUMIFS(Transacties!$F$2:$F$201,Transacties!$D$2:$D$201,C30,Transacties!$E$2:$E$201,"Koop"))</f>
        <v/>
      </c>
      <c r="H30" s="14" t="str">
        <f>IF(C30="","",IFERROR(_xludf.MINIFS(Transacties!$B$2:$B$201,Transacties!$D$2:$D$201,C30,Transacties!$E$2:$E$201,"Koop"),""))</f>
        <v/>
      </c>
      <c r="I30" s="15"/>
      <c r="J30" s="16"/>
      <c r="K30" s="13" t="str">
        <f t="shared" si="1"/>
        <v/>
      </c>
      <c r="L30" s="13" t="str">
        <f t="shared" si="2"/>
        <v/>
      </c>
      <c r="M30" s="13" t="str">
        <f>IF(C30="","",-SUMIFS(Transacties!$I$2:$I$201,Transacties!$D$2:$D$201,C30,Transacties!$E$2:$E$201,"Dividend"))</f>
        <v/>
      </c>
      <c r="N30" s="13" t="str">
        <f t="shared" si="3"/>
        <v/>
      </c>
      <c r="O30" s="17" t="str">
        <f t="shared" si="4"/>
        <v/>
      </c>
      <c r="P30" s="17" t="str">
        <f t="shared" si="5"/>
        <v/>
      </c>
      <c r="Q30" s="15"/>
      <c r="R30" s="15"/>
      <c r="S30" s="18"/>
      <c r="T30" s="18"/>
      <c r="U30" s="18"/>
      <c r="V30" s="18"/>
      <c r="W30" s="16"/>
      <c r="X30" s="16"/>
      <c r="Y30" s="18"/>
    </row>
    <row r="31" spans="1:25">
      <c r="A31" s="10" t="str">
        <f t="shared" si="0"/>
        <v/>
      </c>
      <c r="B31" s="11"/>
      <c r="C31" s="11"/>
      <c r="D31" s="11"/>
      <c r="E31" s="11"/>
      <c r="F31" s="12" t="str">
        <f>IF(C31="","",SUMIFS(Transacties!$F$2:$F$201,Transacties!$D$2:$D$201,C31,Transacties!$E$2:$E$201,"Koop")-SUMIFS(Transacties!$F$2:$F$201,Transacties!$D$2:$D$201,C31,Transacties!$E$2:$E$201,"Verkoop"))</f>
        <v/>
      </c>
      <c r="G31" s="13" t="str">
        <f>IF(OR(C31="",F31="",F31=0),"",SUMIFS(Transacties!$I$2:$I$201,Transacties!$D$2:$D$201,C31,Transacties!$E$2:$E$201,"Koop")/SUMIFS(Transacties!$F$2:$F$201,Transacties!$D$2:$D$201,C31,Transacties!$E$2:$E$201,"Koop"))</f>
        <v/>
      </c>
      <c r="H31" s="14" t="str">
        <f>IF(C31="","",IFERROR(_xludf.MINIFS(Transacties!$B$2:$B$201,Transacties!$D$2:$D$201,C31,Transacties!$E$2:$E$201,"Koop"),""))</f>
        <v/>
      </c>
      <c r="I31" s="15"/>
      <c r="J31" s="16"/>
      <c r="K31" s="13" t="str">
        <f t="shared" si="1"/>
        <v/>
      </c>
      <c r="L31" s="13" t="str">
        <f t="shared" si="2"/>
        <v/>
      </c>
      <c r="M31" s="13" t="str">
        <f>IF(C31="","",-SUMIFS(Transacties!$I$2:$I$201,Transacties!$D$2:$D$201,C31,Transacties!$E$2:$E$201,"Dividend"))</f>
        <v/>
      </c>
      <c r="N31" s="13" t="str">
        <f t="shared" si="3"/>
        <v/>
      </c>
      <c r="O31" s="17" t="str">
        <f t="shared" si="4"/>
        <v/>
      </c>
      <c r="P31" s="17" t="str">
        <f t="shared" si="5"/>
        <v/>
      </c>
      <c r="Q31" s="15"/>
      <c r="R31" s="15"/>
      <c r="S31" s="18"/>
      <c r="T31" s="18"/>
      <c r="U31" s="18"/>
      <c r="V31" s="18"/>
      <c r="W31" s="16"/>
      <c r="X31" s="16"/>
      <c r="Y31" s="18"/>
    </row>
  </sheetData>
  <autoFilter ref="A1:Y31"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01"/>
  <sheetViews>
    <sheetView workbookViewId="0">
      <pane xSplit="2" ySplit="1" topLeftCell="C2" activePane="bottomRight" state="frozen"/>
      <selection pane="topRight"/>
      <selection pane="bottomLeft"/>
      <selection pane="bottomRight"/>
    </sheetView>
  </sheetViews>
  <sheetFormatPr defaultRowHeight="15"/>
  <cols>
    <col min="1" max="1" width="5" customWidth="1"/>
    <col min="2" max="2" width="12" customWidth="1"/>
    <col min="3" max="3" width="24" customWidth="1"/>
    <col min="4" max="4" width="10" customWidth="1"/>
    <col min="5" max="5" width="12" customWidth="1"/>
    <col min="6" max="6" width="10" customWidth="1"/>
    <col min="7" max="7" width="11" customWidth="1"/>
    <col min="8" max="8" width="10" customWidth="1"/>
    <col min="9" max="9" width="16" customWidth="1"/>
    <col min="10" max="10" width="60" customWidth="1"/>
    <col min="11" max="11" width="18" customWidth="1"/>
  </cols>
  <sheetData>
    <row r="1" spans="1:11" ht="32.1" customHeight="1">
      <c r="A1" s="9" t="s">
        <v>33</v>
      </c>
      <c r="B1" s="9" t="s">
        <v>58</v>
      </c>
      <c r="C1" s="9" t="s">
        <v>34</v>
      </c>
      <c r="D1" s="9" t="s">
        <v>35</v>
      </c>
      <c r="E1" s="9" t="s">
        <v>59</v>
      </c>
      <c r="F1" s="9" t="s">
        <v>60</v>
      </c>
      <c r="G1" s="9" t="s">
        <v>61</v>
      </c>
      <c r="H1" s="9" t="s">
        <v>62</v>
      </c>
      <c r="I1" s="9" t="s">
        <v>63</v>
      </c>
      <c r="J1" s="9" t="s">
        <v>64</v>
      </c>
      <c r="K1" s="9" t="s">
        <v>65</v>
      </c>
    </row>
    <row r="2" spans="1:11">
      <c r="A2" s="10" t="str">
        <f t="shared" ref="A2:A33" si="0">IF(B2="","",ROW()-1)</f>
        <v/>
      </c>
      <c r="B2" s="16"/>
      <c r="C2" s="11"/>
      <c r="D2" s="11"/>
      <c r="E2" s="11"/>
      <c r="F2" s="19"/>
      <c r="G2" s="15"/>
      <c r="H2" s="15"/>
      <c r="I2" s="13" t="str">
        <f t="shared" ref="I2:I33" si="1">IF(E2="","",IF(E2="Koop",F2*G2+H2,IF(E2="Verkoop",-(F2*G2)+H2,-G2)))</f>
        <v/>
      </c>
      <c r="J2" s="18"/>
      <c r="K2" s="11"/>
    </row>
    <row r="3" spans="1:11">
      <c r="A3" s="10" t="str">
        <f t="shared" si="0"/>
        <v/>
      </c>
      <c r="B3" s="16"/>
      <c r="C3" s="11"/>
      <c r="D3" s="11"/>
      <c r="E3" s="11"/>
      <c r="F3" s="19"/>
      <c r="G3" s="15"/>
      <c r="H3" s="15"/>
      <c r="I3" s="13" t="str">
        <f t="shared" si="1"/>
        <v/>
      </c>
      <c r="J3" s="18"/>
      <c r="K3" s="11"/>
    </row>
    <row r="4" spans="1:11">
      <c r="A4" s="10" t="str">
        <f t="shared" si="0"/>
        <v/>
      </c>
      <c r="B4" s="16"/>
      <c r="C4" s="11"/>
      <c r="D4" s="11"/>
      <c r="E4" s="11"/>
      <c r="F4" s="19"/>
      <c r="G4" s="15"/>
      <c r="H4" s="15"/>
      <c r="I4" s="13" t="str">
        <f t="shared" si="1"/>
        <v/>
      </c>
      <c r="J4" s="18"/>
      <c r="K4" s="11"/>
    </row>
    <row r="5" spans="1:11">
      <c r="A5" s="10" t="str">
        <f t="shared" si="0"/>
        <v/>
      </c>
      <c r="B5" s="16"/>
      <c r="C5" s="11"/>
      <c r="D5" s="11"/>
      <c r="E5" s="11"/>
      <c r="F5" s="19"/>
      <c r="G5" s="15"/>
      <c r="H5" s="15"/>
      <c r="I5" s="13" t="str">
        <f t="shared" si="1"/>
        <v/>
      </c>
      <c r="J5" s="18"/>
      <c r="K5" s="11"/>
    </row>
    <row r="6" spans="1:11">
      <c r="A6" s="10" t="str">
        <f t="shared" si="0"/>
        <v/>
      </c>
      <c r="B6" s="16"/>
      <c r="C6" s="11"/>
      <c r="D6" s="11"/>
      <c r="E6" s="11"/>
      <c r="F6" s="19"/>
      <c r="G6" s="15"/>
      <c r="H6" s="15"/>
      <c r="I6" s="13" t="str">
        <f t="shared" si="1"/>
        <v/>
      </c>
      <c r="J6" s="18"/>
      <c r="K6" s="11"/>
    </row>
    <row r="7" spans="1:11">
      <c r="A7" s="10" t="str">
        <f t="shared" si="0"/>
        <v/>
      </c>
      <c r="B7" s="16"/>
      <c r="C7" s="11"/>
      <c r="D7" s="11"/>
      <c r="E7" s="11"/>
      <c r="F7" s="19"/>
      <c r="G7" s="15"/>
      <c r="H7" s="15"/>
      <c r="I7" s="13" t="str">
        <f t="shared" si="1"/>
        <v/>
      </c>
      <c r="J7" s="18"/>
      <c r="K7" s="11"/>
    </row>
    <row r="8" spans="1:11">
      <c r="A8" s="10" t="str">
        <f t="shared" si="0"/>
        <v/>
      </c>
      <c r="B8" s="16"/>
      <c r="C8" s="11"/>
      <c r="D8" s="11"/>
      <c r="E8" s="11"/>
      <c r="F8" s="19"/>
      <c r="G8" s="15"/>
      <c r="H8" s="15"/>
      <c r="I8" s="13" t="str">
        <f t="shared" si="1"/>
        <v/>
      </c>
      <c r="J8" s="18"/>
      <c r="K8" s="11"/>
    </row>
    <row r="9" spans="1:11">
      <c r="A9" s="10" t="str">
        <f t="shared" si="0"/>
        <v/>
      </c>
      <c r="B9" s="16"/>
      <c r="C9" s="11"/>
      <c r="D9" s="11"/>
      <c r="E9" s="11"/>
      <c r="F9" s="19"/>
      <c r="G9" s="15"/>
      <c r="H9" s="15"/>
      <c r="I9" s="13" t="str">
        <f t="shared" si="1"/>
        <v/>
      </c>
      <c r="J9" s="18"/>
      <c r="K9" s="11"/>
    </row>
    <row r="10" spans="1:11">
      <c r="A10" s="10" t="str">
        <f t="shared" si="0"/>
        <v/>
      </c>
      <c r="B10" s="16"/>
      <c r="C10" s="11"/>
      <c r="D10" s="11"/>
      <c r="E10" s="11"/>
      <c r="F10" s="19"/>
      <c r="G10" s="15"/>
      <c r="H10" s="15"/>
      <c r="I10" s="13" t="str">
        <f t="shared" si="1"/>
        <v/>
      </c>
      <c r="J10" s="18"/>
      <c r="K10" s="11"/>
    </row>
    <row r="11" spans="1:11">
      <c r="A11" s="10" t="str">
        <f t="shared" si="0"/>
        <v/>
      </c>
      <c r="B11" s="16"/>
      <c r="C11" s="11"/>
      <c r="D11" s="11"/>
      <c r="E11" s="11"/>
      <c r="F11" s="19"/>
      <c r="G11" s="15"/>
      <c r="H11" s="15"/>
      <c r="I11" s="13" t="str">
        <f t="shared" si="1"/>
        <v/>
      </c>
      <c r="J11" s="18"/>
      <c r="K11" s="11"/>
    </row>
    <row r="12" spans="1:11">
      <c r="A12" s="10" t="str">
        <f t="shared" si="0"/>
        <v/>
      </c>
      <c r="B12" s="16"/>
      <c r="C12" s="11"/>
      <c r="D12" s="11"/>
      <c r="E12" s="11"/>
      <c r="F12" s="19"/>
      <c r="G12" s="15"/>
      <c r="H12" s="15"/>
      <c r="I12" s="13" t="str">
        <f t="shared" si="1"/>
        <v/>
      </c>
      <c r="J12" s="18"/>
      <c r="K12" s="11"/>
    </row>
    <row r="13" spans="1:11">
      <c r="A13" s="10" t="str">
        <f t="shared" si="0"/>
        <v/>
      </c>
      <c r="B13" s="16"/>
      <c r="C13" s="11"/>
      <c r="D13" s="11"/>
      <c r="E13" s="11"/>
      <c r="F13" s="19"/>
      <c r="G13" s="15"/>
      <c r="H13" s="15"/>
      <c r="I13" s="13" t="str">
        <f t="shared" si="1"/>
        <v/>
      </c>
      <c r="J13" s="18"/>
      <c r="K13" s="11"/>
    </row>
    <row r="14" spans="1:11">
      <c r="A14" s="10" t="str">
        <f t="shared" si="0"/>
        <v/>
      </c>
      <c r="B14" s="16"/>
      <c r="C14" s="11"/>
      <c r="D14" s="11"/>
      <c r="E14" s="11"/>
      <c r="F14" s="19"/>
      <c r="G14" s="15"/>
      <c r="H14" s="15"/>
      <c r="I14" s="13" t="str">
        <f t="shared" si="1"/>
        <v/>
      </c>
      <c r="J14" s="18"/>
      <c r="K14" s="11"/>
    </row>
    <row r="15" spans="1:11">
      <c r="A15" s="10" t="str">
        <f t="shared" si="0"/>
        <v/>
      </c>
      <c r="B15" s="16"/>
      <c r="C15" s="11"/>
      <c r="D15" s="11"/>
      <c r="E15" s="11"/>
      <c r="F15" s="19"/>
      <c r="G15" s="15"/>
      <c r="H15" s="15"/>
      <c r="I15" s="13" t="str">
        <f t="shared" si="1"/>
        <v/>
      </c>
      <c r="J15" s="18"/>
      <c r="K15" s="11"/>
    </row>
    <row r="16" spans="1:11">
      <c r="A16" s="10" t="str">
        <f t="shared" si="0"/>
        <v/>
      </c>
      <c r="B16" s="16"/>
      <c r="C16" s="11"/>
      <c r="D16" s="11"/>
      <c r="E16" s="11"/>
      <c r="F16" s="19"/>
      <c r="G16" s="15"/>
      <c r="H16" s="15"/>
      <c r="I16" s="13" t="str">
        <f t="shared" si="1"/>
        <v/>
      </c>
      <c r="J16" s="18"/>
      <c r="K16" s="11"/>
    </row>
    <row r="17" spans="1:11">
      <c r="A17" s="10" t="str">
        <f t="shared" si="0"/>
        <v/>
      </c>
      <c r="B17" s="16"/>
      <c r="C17" s="11"/>
      <c r="D17" s="11"/>
      <c r="E17" s="11"/>
      <c r="F17" s="19"/>
      <c r="G17" s="15"/>
      <c r="H17" s="15"/>
      <c r="I17" s="13" t="str">
        <f t="shared" si="1"/>
        <v/>
      </c>
      <c r="J17" s="18"/>
      <c r="K17" s="11"/>
    </row>
    <row r="18" spans="1:11">
      <c r="A18" s="10" t="str">
        <f t="shared" si="0"/>
        <v/>
      </c>
      <c r="B18" s="16"/>
      <c r="C18" s="11"/>
      <c r="D18" s="11"/>
      <c r="E18" s="11"/>
      <c r="F18" s="19"/>
      <c r="G18" s="15"/>
      <c r="H18" s="15"/>
      <c r="I18" s="13" t="str">
        <f t="shared" si="1"/>
        <v/>
      </c>
      <c r="J18" s="18"/>
      <c r="K18" s="11"/>
    </row>
    <row r="19" spans="1:11">
      <c r="A19" s="10" t="str">
        <f t="shared" si="0"/>
        <v/>
      </c>
      <c r="B19" s="16"/>
      <c r="C19" s="11"/>
      <c r="D19" s="11"/>
      <c r="E19" s="11"/>
      <c r="F19" s="19"/>
      <c r="G19" s="15"/>
      <c r="H19" s="15"/>
      <c r="I19" s="13" t="str">
        <f t="shared" si="1"/>
        <v/>
      </c>
      <c r="J19" s="18"/>
      <c r="K19" s="11"/>
    </row>
    <row r="20" spans="1:11">
      <c r="A20" s="10" t="str">
        <f t="shared" si="0"/>
        <v/>
      </c>
      <c r="B20" s="16"/>
      <c r="C20" s="11"/>
      <c r="D20" s="11"/>
      <c r="E20" s="11"/>
      <c r="F20" s="19"/>
      <c r="G20" s="15"/>
      <c r="H20" s="15"/>
      <c r="I20" s="13" t="str">
        <f t="shared" si="1"/>
        <v/>
      </c>
      <c r="J20" s="18"/>
      <c r="K20" s="11"/>
    </row>
    <row r="21" spans="1:11">
      <c r="A21" s="10" t="str">
        <f t="shared" si="0"/>
        <v/>
      </c>
      <c r="B21" s="16"/>
      <c r="C21" s="11"/>
      <c r="D21" s="11"/>
      <c r="E21" s="11"/>
      <c r="F21" s="19"/>
      <c r="G21" s="15"/>
      <c r="H21" s="15"/>
      <c r="I21" s="13" t="str">
        <f t="shared" si="1"/>
        <v/>
      </c>
      <c r="J21" s="18"/>
      <c r="K21" s="11"/>
    </row>
    <row r="22" spans="1:11">
      <c r="A22" s="10" t="str">
        <f t="shared" si="0"/>
        <v/>
      </c>
      <c r="B22" s="16"/>
      <c r="C22" s="11"/>
      <c r="D22" s="11"/>
      <c r="E22" s="11"/>
      <c r="F22" s="19"/>
      <c r="G22" s="15"/>
      <c r="H22" s="15"/>
      <c r="I22" s="13" t="str">
        <f t="shared" si="1"/>
        <v/>
      </c>
      <c r="J22" s="18"/>
      <c r="K22" s="11"/>
    </row>
    <row r="23" spans="1:11">
      <c r="A23" s="10" t="str">
        <f t="shared" si="0"/>
        <v/>
      </c>
      <c r="B23" s="16"/>
      <c r="C23" s="11"/>
      <c r="D23" s="11"/>
      <c r="E23" s="11"/>
      <c r="F23" s="19"/>
      <c r="G23" s="15"/>
      <c r="H23" s="15"/>
      <c r="I23" s="13" t="str">
        <f t="shared" si="1"/>
        <v/>
      </c>
      <c r="J23" s="18"/>
      <c r="K23" s="11"/>
    </row>
    <row r="24" spans="1:11">
      <c r="A24" s="10" t="str">
        <f t="shared" si="0"/>
        <v/>
      </c>
      <c r="B24" s="16"/>
      <c r="C24" s="11"/>
      <c r="D24" s="11"/>
      <c r="E24" s="11"/>
      <c r="F24" s="19"/>
      <c r="G24" s="15"/>
      <c r="H24" s="15"/>
      <c r="I24" s="13" t="str">
        <f t="shared" si="1"/>
        <v/>
      </c>
      <c r="J24" s="18"/>
      <c r="K24" s="11"/>
    </row>
    <row r="25" spans="1:11">
      <c r="A25" s="10" t="str">
        <f t="shared" si="0"/>
        <v/>
      </c>
      <c r="B25" s="16"/>
      <c r="C25" s="11"/>
      <c r="D25" s="11"/>
      <c r="E25" s="11"/>
      <c r="F25" s="19"/>
      <c r="G25" s="15"/>
      <c r="H25" s="15"/>
      <c r="I25" s="13" t="str">
        <f t="shared" si="1"/>
        <v/>
      </c>
      <c r="J25" s="18"/>
      <c r="K25" s="11"/>
    </row>
    <row r="26" spans="1:11">
      <c r="A26" s="10" t="str">
        <f t="shared" si="0"/>
        <v/>
      </c>
      <c r="B26" s="16"/>
      <c r="C26" s="11"/>
      <c r="D26" s="11"/>
      <c r="E26" s="11"/>
      <c r="F26" s="19"/>
      <c r="G26" s="15"/>
      <c r="H26" s="15"/>
      <c r="I26" s="13" t="str">
        <f t="shared" si="1"/>
        <v/>
      </c>
      <c r="J26" s="18"/>
      <c r="K26" s="11"/>
    </row>
    <row r="27" spans="1:11">
      <c r="A27" s="10" t="str">
        <f t="shared" si="0"/>
        <v/>
      </c>
      <c r="B27" s="16"/>
      <c r="C27" s="11"/>
      <c r="D27" s="11"/>
      <c r="E27" s="11"/>
      <c r="F27" s="19"/>
      <c r="G27" s="15"/>
      <c r="H27" s="15"/>
      <c r="I27" s="13" t="str">
        <f t="shared" si="1"/>
        <v/>
      </c>
      <c r="J27" s="18"/>
      <c r="K27" s="11"/>
    </row>
    <row r="28" spans="1:11">
      <c r="A28" s="10" t="str">
        <f t="shared" si="0"/>
        <v/>
      </c>
      <c r="B28" s="16"/>
      <c r="C28" s="11"/>
      <c r="D28" s="11"/>
      <c r="E28" s="11"/>
      <c r="F28" s="19"/>
      <c r="G28" s="15"/>
      <c r="H28" s="15"/>
      <c r="I28" s="13" t="str">
        <f t="shared" si="1"/>
        <v/>
      </c>
      <c r="J28" s="18"/>
      <c r="K28" s="11"/>
    </row>
    <row r="29" spans="1:11">
      <c r="A29" s="10" t="str">
        <f t="shared" si="0"/>
        <v/>
      </c>
      <c r="B29" s="16"/>
      <c r="C29" s="11"/>
      <c r="D29" s="11"/>
      <c r="E29" s="11"/>
      <c r="F29" s="19"/>
      <c r="G29" s="15"/>
      <c r="H29" s="15"/>
      <c r="I29" s="13" t="str">
        <f t="shared" si="1"/>
        <v/>
      </c>
      <c r="J29" s="18"/>
      <c r="K29" s="11"/>
    </row>
    <row r="30" spans="1:11">
      <c r="A30" s="10" t="str">
        <f t="shared" si="0"/>
        <v/>
      </c>
      <c r="B30" s="16"/>
      <c r="C30" s="11"/>
      <c r="D30" s="11"/>
      <c r="E30" s="11"/>
      <c r="F30" s="19"/>
      <c r="G30" s="15"/>
      <c r="H30" s="15"/>
      <c r="I30" s="13" t="str">
        <f t="shared" si="1"/>
        <v/>
      </c>
      <c r="J30" s="18"/>
      <c r="K30" s="11"/>
    </row>
    <row r="31" spans="1:11">
      <c r="A31" s="10" t="str">
        <f t="shared" si="0"/>
        <v/>
      </c>
      <c r="B31" s="16"/>
      <c r="C31" s="11"/>
      <c r="D31" s="11"/>
      <c r="E31" s="11"/>
      <c r="F31" s="19"/>
      <c r="G31" s="15"/>
      <c r="H31" s="15"/>
      <c r="I31" s="13" t="str">
        <f t="shared" si="1"/>
        <v/>
      </c>
      <c r="J31" s="18"/>
      <c r="K31" s="11"/>
    </row>
    <row r="32" spans="1:11">
      <c r="A32" s="10" t="str">
        <f t="shared" si="0"/>
        <v/>
      </c>
      <c r="B32" s="16"/>
      <c r="C32" s="11"/>
      <c r="D32" s="11"/>
      <c r="E32" s="11"/>
      <c r="F32" s="19"/>
      <c r="G32" s="15"/>
      <c r="H32" s="15"/>
      <c r="I32" s="13" t="str">
        <f t="shared" si="1"/>
        <v/>
      </c>
      <c r="J32" s="18"/>
      <c r="K32" s="11"/>
    </row>
    <row r="33" spans="1:11">
      <c r="A33" s="10" t="str">
        <f t="shared" si="0"/>
        <v/>
      </c>
      <c r="B33" s="16"/>
      <c r="C33" s="11"/>
      <c r="D33" s="11"/>
      <c r="E33" s="11"/>
      <c r="F33" s="19"/>
      <c r="G33" s="15"/>
      <c r="H33" s="15"/>
      <c r="I33" s="13" t="str">
        <f t="shared" si="1"/>
        <v/>
      </c>
      <c r="J33" s="18"/>
      <c r="K33" s="11"/>
    </row>
    <row r="34" spans="1:11">
      <c r="A34" s="10" t="str">
        <f t="shared" ref="A34:A65" si="2">IF(B34="","",ROW()-1)</f>
        <v/>
      </c>
      <c r="B34" s="16"/>
      <c r="C34" s="11"/>
      <c r="D34" s="11"/>
      <c r="E34" s="11"/>
      <c r="F34" s="19"/>
      <c r="G34" s="15"/>
      <c r="H34" s="15"/>
      <c r="I34" s="13" t="str">
        <f t="shared" ref="I34:I65" si="3">IF(E34="","",IF(E34="Koop",F34*G34+H34,IF(E34="Verkoop",-(F34*G34)+H34,-G34)))</f>
        <v/>
      </c>
      <c r="J34" s="18"/>
      <c r="K34" s="11"/>
    </row>
    <row r="35" spans="1:11">
      <c r="A35" s="10" t="str">
        <f t="shared" si="2"/>
        <v/>
      </c>
      <c r="B35" s="16"/>
      <c r="C35" s="11"/>
      <c r="D35" s="11"/>
      <c r="E35" s="11"/>
      <c r="F35" s="19"/>
      <c r="G35" s="15"/>
      <c r="H35" s="15"/>
      <c r="I35" s="13" t="str">
        <f t="shared" si="3"/>
        <v/>
      </c>
      <c r="J35" s="18"/>
      <c r="K35" s="11"/>
    </row>
    <row r="36" spans="1:11">
      <c r="A36" s="10" t="str">
        <f t="shared" si="2"/>
        <v/>
      </c>
      <c r="B36" s="16"/>
      <c r="C36" s="11"/>
      <c r="D36" s="11"/>
      <c r="E36" s="11"/>
      <c r="F36" s="19"/>
      <c r="G36" s="15"/>
      <c r="H36" s="15"/>
      <c r="I36" s="13" t="str">
        <f t="shared" si="3"/>
        <v/>
      </c>
      <c r="J36" s="18"/>
      <c r="K36" s="11"/>
    </row>
    <row r="37" spans="1:11">
      <c r="A37" s="10" t="str">
        <f t="shared" si="2"/>
        <v/>
      </c>
      <c r="B37" s="16"/>
      <c r="C37" s="11"/>
      <c r="D37" s="11"/>
      <c r="E37" s="11"/>
      <c r="F37" s="19"/>
      <c r="G37" s="15"/>
      <c r="H37" s="15"/>
      <c r="I37" s="13" t="str">
        <f t="shared" si="3"/>
        <v/>
      </c>
      <c r="J37" s="18"/>
      <c r="K37" s="11"/>
    </row>
    <row r="38" spans="1:11">
      <c r="A38" s="10" t="str">
        <f t="shared" si="2"/>
        <v/>
      </c>
      <c r="B38" s="16"/>
      <c r="C38" s="11"/>
      <c r="D38" s="11"/>
      <c r="E38" s="11"/>
      <c r="F38" s="19"/>
      <c r="G38" s="15"/>
      <c r="H38" s="15"/>
      <c r="I38" s="13" t="str">
        <f t="shared" si="3"/>
        <v/>
      </c>
      <c r="J38" s="18"/>
      <c r="K38" s="11"/>
    </row>
    <row r="39" spans="1:11">
      <c r="A39" s="10" t="str">
        <f t="shared" si="2"/>
        <v/>
      </c>
      <c r="B39" s="16"/>
      <c r="C39" s="11"/>
      <c r="D39" s="11"/>
      <c r="E39" s="11"/>
      <c r="F39" s="19"/>
      <c r="G39" s="15"/>
      <c r="H39" s="15"/>
      <c r="I39" s="13" t="str">
        <f t="shared" si="3"/>
        <v/>
      </c>
      <c r="J39" s="18"/>
      <c r="K39" s="11"/>
    </row>
    <row r="40" spans="1:11">
      <c r="A40" s="10" t="str">
        <f t="shared" si="2"/>
        <v/>
      </c>
      <c r="B40" s="16"/>
      <c r="C40" s="11"/>
      <c r="D40" s="11"/>
      <c r="E40" s="11"/>
      <c r="F40" s="19"/>
      <c r="G40" s="15"/>
      <c r="H40" s="15"/>
      <c r="I40" s="13" t="str">
        <f t="shared" si="3"/>
        <v/>
      </c>
      <c r="J40" s="18"/>
      <c r="K40" s="11"/>
    </row>
    <row r="41" spans="1:11">
      <c r="A41" s="10" t="str">
        <f t="shared" si="2"/>
        <v/>
      </c>
      <c r="B41" s="16"/>
      <c r="C41" s="11"/>
      <c r="D41" s="11"/>
      <c r="E41" s="11"/>
      <c r="F41" s="19"/>
      <c r="G41" s="15"/>
      <c r="H41" s="15"/>
      <c r="I41" s="13" t="str">
        <f t="shared" si="3"/>
        <v/>
      </c>
      <c r="J41" s="18"/>
      <c r="K41" s="11"/>
    </row>
    <row r="42" spans="1:11">
      <c r="A42" s="10" t="str">
        <f t="shared" si="2"/>
        <v/>
      </c>
      <c r="B42" s="16"/>
      <c r="C42" s="11"/>
      <c r="D42" s="11"/>
      <c r="E42" s="11"/>
      <c r="F42" s="19"/>
      <c r="G42" s="15"/>
      <c r="H42" s="15"/>
      <c r="I42" s="13" t="str">
        <f t="shared" si="3"/>
        <v/>
      </c>
      <c r="J42" s="18"/>
      <c r="K42" s="11"/>
    </row>
    <row r="43" spans="1:11">
      <c r="A43" s="10" t="str">
        <f t="shared" si="2"/>
        <v/>
      </c>
      <c r="B43" s="16"/>
      <c r="C43" s="11"/>
      <c r="D43" s="11"/>
      <c r="E43" s="11"/>
      <c r="F43" s="19"/>
      <c r="G43" s="15"/>
      <c r="H43" s="15"/>
      <c r="I43" s="13" t="str">
        <f t="shared" si="3"/>
        <v/>
      </c>
      <c r="J43" s="18"/>
      <c r="K43" s="11"/>
    </row>
    <row r="44" spans="1:11">
      <c r="A44" s="10" t="str">
        <f t="shared" si="2"/>
        <v/>
      </c>
      <c r="B44" s="16"/>
      <c r="C44" s="11"/>
      <c r="D44" s="11"/>
      <c r="E44" s="11"/>
      <c r="F44" s="19"/>
      <c r="G44" s="15"/>
      <c r="H44" s="15"/>
      <c r="I44" s="13" t="str">
        <f t="shared" si="3"/>
        <v/>
      </c>
      <c r="J44" s="18"/>
      <c r="K44" s="11"/>
    </row>
    <row r="45" spans="1:11">
      <c r="A45" s="10" t="str">
        <f t="shared" si="2"/>
        <v/>
      </c>
      <c r="B45" s="16"/>
      <c r="C45" s="11"/>
      <c r="D45" s="11"/>
      <c r="E45" s="11"/>
      <c r="F45" s="19"/>
      <c r="G45" s="15"/>
      <c r="H45" s="15"/>
      <c r="I45" s="13" t="str">
        <f t="shared" si="3"/>
        <v/>
      </c>
      <c r="J45" s="18"/>
      <c r="K45" s="11"/>
    </row>
    <row r="46" spans="1:11">
      <c r="A46" s="10" t="str">
        <f t="shared" si="2"/>
        <v/>
      </c>
      <c r="B46" s="16"/>
      <c r="C46" s="11"/>
      <c r="D46" s="11"/>
      <c r="E46" s="11"/>
      <c r="F46" s="19"/>
      <c r="G46" s="15"/>
      <c r="H46" s="15"/>
      <c r="I46" s="13" t="str">
        <f t="shared" si="3"/>
        <v/>
      </c>
      <c r="J46" s="18"/>
      <c r="K46" s="11"/>
    </row>
    <row r="47" spans="1:11">
      <c r="A47" s="10" t="str">
        <f t="shared" si="2"/>
        <v/>
      </c>
      <c r="B47" s="16"/>
      <c r="C47" s="11"/>
      <c r="D47" s="11"/>
      <c r="E47" s="11"/>
      <c r="F47" s="19"/>
      <c r="G47" s="15"/>
      <c r="H47" s="15"/>
      <c r="I47" s="13" t="str">
        <f t="shared" si="3"/>
        <v/>
      </c>
      <c r="J47" s="18"/>
      <c r="K47" s="11"/>
    </row>
    <row r="48" spans="1:11">
      <c r="A48" s="10" t="str">
        <f t="shared" si="2"/>
        <v/>
      </c>
      <c r="B48" s="16"/>
      <c r="C48" s="11"/>
      <c r="D48" s="11"/>
      <c r="E48" s="11"/>
      <c r="F48" s="19"/>
      <c r="G48" s="15"/>
      <c r="H48" s="15"/>
      <c r="I48" s="13" t="str">
        <f t="shared" si="3"/>
        <v/>
      </c>
      <c r="J48" s="18"/>
      <c r="K48" s="11"/>
    </row>
    <row r="49" spans="1:11">
      <c r="A49" s="10" t="str">
        <f t="shared" si="2"/>
        <v/>
      </c>
      <c r="B49" s="16"/>
      <c r="C49" s="11"/>
      <c r="D49" s="11"/>
      <c r="E49" s="11"/>
      <c r="F49" s="19"/>
      <c r="G49" s="15"/>
      <c r="H49" s="15"/>
      <c r="I49" s="13" t="str">
        <f t="shared" si="3"/>
        <v/>
      </c>
      <c r="J49" s="18"/>
      <c r="K49" s="11"/>
    </row>
    <row r="50" spans="1:11">
      <c r="A50" s="10" t="str">
        <f t="shared" si="2"/>
        <v/>
      </c>
      <c r="B50" s="16"/>
      <c r="C50" s="11"/>
      <c r="D50" s="11"/>
      <c r="E50" s="11"/>
      <c r="F50" s="19"/>
      <c r="G50" s="15"/>
      <c r="H50" s="15"/>
      <c r="I50" s="13" t="str">
        <f t="shared" si="3"/>
        <v/>
      </c>
      <c r="J50" s="18"/>
      <c r="K50" s="11"/>
    </row>
    <row r="51" spans="1:11">
      <c r="A51" s="10" t="str">
        <f t="shared" si="2"/>
        <v/>
      </c>
      <c r="B51" s="16"/>
      <c r="C51" s="11"/>
      <c r="D51" s="11"/>
      <c r="E51" s="11"/>
      <c r="F51" s="19"/>
      <c r="G51" s="15"/>
      <c r="H51" s="15"/>
      <c r="I51" s="13" t="str">
        <f t="shared" si="3"/>
        <v/>
      </c>
      <c r="J51" s="18"/>
      <c r="K51" s="11"/>
    </row>
    <row r="52" spans="1:11">
      <c r="A52" s="10" t="str">
        <f t="shared" si="2"/>
        <v/>
      </c>
      <c r="B52" s="16"/>
      <c r="C52" s="11"/>
      <c r="D52" s="11"/>
      <c r="E52" s="11"/>
      <c r="F52" s="19"/>
      <c r="G52" s="15"/>
      <c r="H52" s="15"/>
      <c r="I52" s="13" t="str">
        <f t="shared" si="3"/>
        <v/>
      </c>
      <c r="J52" s="18"/>
      <c r="K52" s="11"/>
    </row>
    <row r="53" spans="1:11">
      <c r="A53" s="10" t="str">
        <f t="shared" si="2"/>
        <v/>
      </c>
      <c r="B53" s="16"/>
      <c r="C53" s="11"/>
      <c r="D53" s="11"/>
      <c r="E53" s="11"/>
      <c r="F53" s="19"/>
      <c r="G53" s="15"/>
      <c r="H53" s="15"/>
      <c r="I53" s="13" t="str">
        <f t="shared" si="3"/>
        <v/>
      </c>
      <c r="J53" s="18"/>
      <c r="K53" s="11"/>
    </row>
    <row r="54" spans="1:11">
      <c r="A54" s="10" t="str">
        <f t="shared" si="2"/>
        <v/>
      </c>
      <c r="B54" s="16"/>
      <c r="C54" s="11"/>
      <c r="D54" s="11"/>
      <c r="E54" s="11"/>
      <c r="F54" s="19"/>
      <c r="G54" s="15"/>
      <c r="H54" s="15"/>
      <c r="I54" s="13" t="str">
        <f t="shared" si="3"/>
        <v/>
      </c>
      <c r="J54" s="18"/>
      <c r="K54" s="11"/>
    </row>
    <row r="55" spans="1:11">
      <c r="A55" s="10" t="str">
        <f t="shared" si="2"/>
        <v/>
      </c>
      <c r="B55" s="16"/>
      <c r="C55" s="11"/>
      <c r="D55" s="11"/>
      <c r="E55" s="11"/>
      <c r="F55" s="19"/>
      <c r="G55" s="15"/>
      <c r="H55" s="15"/>
      <c r="I55" s="13" t="str">
        <f t="shared" si="3"/>
        <v/>
      </c>
      <c r="J55" s="18"/>
      <c r="K55" s="11"/>
    </row>
    <row r="56" spans="1:11">
      <c r="A56" s="10" t="str">
        <f t="shared" si="2"/>
        <v/>
      </c>
      <c r="B56" s="16"/>
      <c r="C56" s="11"/>
      <c r="D56" s="11"/>
      <c r="E56" s="11"/>
      <c r="F56" s="19"/>
      <c r="G56" s="15"/>
      <c r="H56" s="15"/>
      <c r="I56" s="13" t="str">
        <f t="shared" si="3"/>
        <v/>
      </c>
      <c r="J56" s="18"/>
      <c r="K56" s="11"/>
    </row>
    <row r="57" spans="1:11">
      <c r="A57" s="10" t="str">
        <f t="shared" si="2"/>
        <v/>
      </c>
      <c r="B57" s="16"/>
      <c r="C57" s="11"/>
      <c r="D57" s="11"/>
      <c r="E57" s="11"/>
      <c r="F57" s="19"/>
      <c r="G57" s="15"/>
      <c r="H57" s="15"/>
      <c r="I57" s="13" t="str">
        <f t="shared" si="3"/>
        <v/>
      </c>
      <c r="J57" s="18"/>
      <c r="K57" s="11"/>
    </row>
    <row r="58" spans="1:11">
      <c r="A58" s="10" t="str">
        <f t="shared" si="2"/>
        <v/>
      </c>
      <c r="B58" s="16"/>
      <c r="C58" s="11"/>
      <c r="D58" s="11"/>
      <c r="E58" s="11"/>
      <c r="F58" s="19"/>
      <c r="G58" s="15"/>
      <c r="H58" s="15"/>
      <c r="I58" s="13" t="str">
        <f t="shared" si="3"/>
        <v/>
      </c>
      <c r="J58" s="18"/>
      <c r="K58" s="11"/>
    </row>
    <row r="59" spans="1:11">
      <c r="A59" s="10" t="str">
        <f t="shared" si="2"/>
        <v/>
      </c>
      <c r="B59" s="16"/>
      <c r="C59" s="11"/>
      <c r="D59" s="11"/>
      <c r="E59" s="11"/>
      <c r="F59" s="19"/>
      <c r="G59" s="15"/>
      <c r="H59" s="15"/>
      <c r="I59" s="13" t="str">
        <f t="shared" si="3"/>
        <v/>
      </c>
      <c r="J59" s="18"/>
      <c r="K59" s="11"/>
    </row>
    <row r="60" spans="1:11">
      <c r="A60" s="10" t="str">
        <f t="shared" si="2"/>
        <v/>
      </c>
      <c r="B60" s="16"/>
      <c r="C60" s="11"/>
      <c r="D60" s="11"/>
      <c r="E60" s="11"/>
      <c r="F60" s="19"/>
      <c r="G60" s="15"/>
      <c r="H60" s="15"/>
      <c r="I60" s="13" t="str">
        <f t="shared" si="3"/>
        <v/>
      </c>
      <c r="J60" s="18"/>
      <c r="K60" s="11"/>
    </row>
    <row r="61" spans="1:11">
      <c r="A61" s="10" t="str">
        <f t="shared" si="2"/>
        <v/>
      </c>
      <c r="B61" s="16"/>
      <c r="C61" s="11"/>
      <c r="D61" s="11"/>
      <c r="E61" s="11"/>
      <c r="F61" s="19"/>
      <c r="G61" s="15"/>
      <c r="H61" s="15"/>
      <c r="I61" s="13" t="str">
        <f t="shared" si="3"/>
        <v/>
      </c>
      <c r="J61" s="18"/>
      <c r="K61" s="11"/>
    </row>
    <row r="62" spans="1:11">
      <c r="A62" s="10" t="str">
        <f t="shared" si="2"/>
        <v/>
      </c>
      <c r="B62" s="16"/>
      <c r="C62" s="11"/>
      <c r="D62" s="11"/>
      <c r="E62" s="11"/>
      <c r="F62" s="19"/>
      <c r="G62" s="15"/>
      <c r="H62" s="15"/>
      <c r="I62" s="13" t="str">
        <f t="shared" si="3"/>
        <v/>
      </c>
      <c r="J62" s="18"/>
      <c r="K62" s="11"/>
    </row>
    <row r="63" spans="1:11">
      <c r="A63" s="10" t="str">
        <f t="shared" si="2"/>
        <v/>
      </c>
      <c r="B63" s="16"/>
      <c r="C63" s="11"/>
      <c r="D63" s="11"/>
      <c r="E63" s="11"/>
      <c r="F63" s="19"/>
      <c r="G63" s="15"/>
      <c r="H63" s="15"/>
      <c r="I63" s="13" t="str">
        <f t="shared" si="3"/>
        <v/>
      </c>
      <c r="J63" s="18"/>
      <c r="K63" s="11"/>
    </row>
    <row r="64" spans="1:11">
      <c r="A64" s="10" t="str">
        <f t="shared" si="2"/>
        <v/>
      </c>
      <c r="B64" s="16"/>
      <c r="C64" s="11"/>
      <c r="D64" s="11"/>
      <c r="E64" s="11"/>
      <c r="F64" s="19"/>
      <c r="G64" s="15"/>
      <c r="H64" s="15"/>
      <c r="I64" s="13" t="str">
        <f t="shared" si="3"/>
        <v/>
      </c>
      <c r="J64" s="18"/>
      <c r="K64" s="11"/>
    </row>
    <row r="65" spans="1:11">
      <c r="A65" s="10" t="str">
        <f t="shared" si="2"/>
        <v/>
      </c>
      <c r="B65" s="16"/>
      <c r="C65" s="11"/>
      <c r="D65" s="11"/>
      <c r="E65" s="11"/>
      <c r="F65" s="19"/>
      <c r="G65" s="15"/>
      <c r="H65" s="15"/>
      <c r="I65" s="13" t="str">
        <f t="shared" si="3"/>
        <v/>
      </c>
      <c r="J65" s="18"/>
      <c r="K65" s="11"/>
    </row>
    <row r="66" spans="1:11">
      <c r="A66" s="10" t="str">
        <f t="shared" ref="A66:A97" si="4">IF(B66="","",ROW()-1)</f>
        <v/>
      </c>
      <c r="B66" s="16"/>
      <c r="C66" s="11"/>
      <c r="D66" s="11"/>
      <c r="E66" s="11"/>
      <c r="F66" s="19"/>
      <c r="G66" s="15"/>
      <c r="H66" s="15"/>
      <c r="I66" s="13" t="str">
        <f t="shared" ref="I66:I97" si="5">IF(E66="","",IF(E66="Koop",F66*G66+H66,IF(E66="Verkoop",-(F66*G66)+H66,-G66)))</f>
        <v/>
      </c>
      <c r="J66" s="18"/>
      <c r="K66" s="11"/>
    </row>
    <row r="67" spans="1:11">
      <c r="A67" s="10" t="str">
        <f t="shared" si="4"/>
        <v/>
      </c>
      <c r="B67" s="16"/>
      <c r="C67" s="11"/>
      <c r="D67" s="11"/>
      <c r="E67" s="11"/>
      <c r="F67" s="19"/>
      <c r="G67" s="15"/>
      <c r="H67" s="15"/>
      <c r="I67" s="13" t="str">
        <f t="shared" si="5"/>
        <v/>
      </c>
      <c r="J67" s="18"/>
      <c r="K67" s="11"/>
    </row>
    <row r="68" spans="1:11">
      <c r="A68" s="10" t="str">
        <f t="shared" si="4"/>
        <v/>
      </c>
      <c r="B68" s="16"/>
      <c r="C68" s="11"/>
      <c r="D68" s="11"/>
      <c r="E68" s="11"/>
      <c r="F68" s="19"/>
      <c r="G68" s="15"/>
      <c r="H68" s="15"/>
      <c r="I68" s="13" t="str">
        <f t="shared" si="5"/>
        <v/>
      </c>
      <c r="J68" s="18"/>
      <c r="K68" s="11"/>
    </row>
    <row r="69" spans="1:11">
      <c r="A69" s="10" t="str">
        <f t="shared" si="4"/>
        <v/>
      </c>
      <c r="B69" s="16"/>
      <c r="C69" s="11"/>
      <c r="D69" s="11"/>
      <c r="E69" s="11"/>
      <c r="F69" s="19"/>
      <c r="G69" s="15"/>
      <c r="H69" s="15"/>
      <c r="I69" s="13" t="str">
        <f t="shared" si="5"/>
        <v/>
      </c>
      <c r="J69" s="18"/>
      <c r="K69" s="11"/>
    </row>
    <row r="70" spans="1:11">
      <c r="A70" s="10" t="str">
        <f t="shared" si="4"/>
        <v/>
      </c>
      <c r="B70" s="16"/>
      <c r="C70" s="11"/>
      <c r="D70" s="11"/>
      <c r="E70" s="11"/>
      <c r="F70" s="19"/>
      <c r="G70" s="15"/>
      <c r="H70" s="15"/>
      <c r="I70" s="13" t="str">
        <f t="shared" si="5"/>
        <v/>
      </c>
      <c r="J70" s="18"/>
      <c r="K70" s="11"/>
    </row>
    <row r="71" spans="1:11">
      <c r="A71" s="10" t="str">
        <f t="shared" si="4"/>
        <v/>
      </c>
      <c r="B71" s="16"/>
      <c r="C71" s="11"/>
      <c r="D71" s="11"/>
      <c r="E71" s="11"/>
      <c r="F71" s="19"/>
      <c r="G71" s="15"/>
      <c r="H71" s="15"/>
      <c r="I71" s="13" t="str">
        <f t="shared" si="5"/>
        <v/>
      </c>
      <c r="J71" s="18"/>
      <c r="K71" s="11"/>
    </row>
    <row r="72" spans="1:11">
      <c r="A72" s="10" t="str">
        <f t="shared" si="4"/>
        <v/>
      </c>
      <c r="B72" s="16"/>
      <c r="C72" s="11"/>
      <c r="D72" s="11"/>
      <c r="E72" s="11"/>
      <c r="F72" s="19"/>
      <c r="G72" s="15"/>
      <c r="H72" s="15"/>
      <c r="I72" s="13" t="str">
        <f t="shared" si="5"/>
        <v/>
      </c>
      <c r="J72" s="18"/>
      <c r="K72" s="11"/>
    </row>
    <row r="73" spans="1:11">
      <c r="A73" s="10" t="str">
        <f t="shared" si="4"/>
        <v/>
      </c>
      <c r="B73" s="16"/>
      <c r="C73" s="11"/>
      <c r="D73" s="11"/>
      <c r="E73" s="11"/>
      <c r="F73" s="19"/>
      <c r="G73" s="15"/>
      <c r="H73" s="15"/>
      <c r="I73" s="13" t="str">
        <f t="shared" si="5"/>
        <v/>
      </c>
      <c r="J73" s="18"/>
      <c r="K73" s="11"/>
    </row>
    <row r="74" spans="1:11">
      <c r="A74" s="10" t="str">
        <f t="shared" si="4"/>
        <v/>
      </c>
      <c r="B74" s="16"/>
      <c r="C74" s="11"/>
      <c r="D74" s="11"/>
      <c r="E74" s="11"/>
      <c r="F74" s="19"/>
      <c r="G74" s="15"/>
      <c r="H74" s="15"/>
      <c r="I74" s="13" t="str">
        <f t="shared" si="5"/>
        <v/>
      </c>
      <c r="J74" s="18"/>
      <c r="K74" s="11"/>
    </row>
    <row r="75" spans="1:11">
      <c r="A75" s="10" t="str">
        <f t="shared" si="4"/>
        <v/>
      </c>
      <c r="B75" s="16"/>
      <c r="C75" s="11"/>
      <c r="D75" s="11"/>
      <c r="E75" s="11"/>
      <c r="F75" s="19"/>
      <c r="G75" s="15"/>
      <c r="H75" s="15"/>
      <c r="I75" s="13" t="str">
        <f t="shared" si="5"/>
        <v/>
      </c>
      <c r="J75" s="18"/>
      <c r="K75" s="11"/>
    </row>
    <row r="76" spans="1:11">
      <c r="A76" s="10" t="str">
        <f t="shared" si="4"/>
        <v/>
      </c>
      <c r="B76" s="16"/>
      <c r="C76" s="11"/>
      <c r="D76" s="11"/>
      <c r="E76" s="11"/>
      <c r="F76" s="19"/>
      <c r="G76" s="15"/>
      <c r="H76" s="15"/>
      <c r="I76" s="13" t="str">
        <f t="shared" si="5"/>
        <v/>
      </c>
      <c r="J76" s="18"/>
      <c r="K76" s="11"/>
    </row>
    <row r="77" spans="1:11">
      <c r="A77" s="10" t="str">
        <f t="shared" si="4"/>
        <v/>
      </c>
      <c r="B77" s="16"/>
      <c r="C77" s="11"/>
      <c r="D77" s="11"/>
      <c r="E77" s="11"/>
      <c r="F77" s="19"/>
      <c r="G77" s="15"/>
      <c r="H77" s="15"/>
      <c r="I77" s="13" t="str">
        <f t="shared" si="5"/>
        <v/>
      </c>
      <c r="J77" s="18"/>
      <c r="K77" s="11"/>
    </row>
    <row r="78" spans="1:11">
      <c r="A78" s="10" t="str">
        <f t="shared" si="4"/>
        <v/>
      </c>
      <c r="B78" s="16"/>
      <c r="C78" s="11"/>
      <c r="D78" s="11"/>
      <c r="E78" s="11"/>
      <c r="F78" s="19"/>
      <c r="G78" s="15"/>
      <c r="H78" s="15"/>
      <c r="I78" s="13" t="str">
        <f t="shared" si="5"/>
        <v/>
      </c>
      <c r="J78" s="18"/>
      <c r="K78" s="11"/>
    </row>
    <row r="79" spans="1:11">
      <c r="A79" s="10" t="str">
        <f t="shared" si="4"/>
        <v/>
      </c>
      <c r="B79" s="16"/>
      <c r="C79" s="11"/>
      <c r="D79" s="11"/>
      <c r="E79" s="11"/>
      <c r="F79" s="19"/>
      <c r="G79" s="15"/>
      <c r="H79" s="15"/>
      <c r="I79" s="13" t="str">
        <f t="shared" si="5"/>
        <v/>
      </c>
      <c r="J79" s="18"/>
      <c r="K79" s="11"/>
    </row>
    <row r="80" spans="1:11">
      <c r="A80" s="10" t="str">
        <f t="shared" si="4"/>
        <v/>
      </c>
      <c r="B80" s="16"/>
      <c r="C80" s="11"/>
      <c r="D80" s="11"/>
      <c r="E80" s="11"/>
      <c r="F80" s="19"/>
      <c r="G80" s="15"/>
      <c r="H80" s="15"/>
      <c r="I80" s="13" t="str">
        <f t="shared" si="5"/>
        <v/>
      </c>
      <c r="J80" s="18"/>
      <c r="K80" s="11"/>
    </row>
    <row r="81" spans="1:11">
      <c r="A81" s="10" t="str">
        <f t="shared" si="4"/>
        <v/>
      </c>
      <c r="B81" s="16"/>
      <c r="C81" s="11"/>
      <c r="D81" s="11"/>
      <c r="E81" s="11"/>
      <c r="F81" s="19"/>
      <c r="G81" s="15"/>
      <c r="H81" s="15"/>
      <c r="I81" s="13" t="str">
        <f t="shared" si="5"/>
        <v/>
      </c>
      <c r="J81" s="18"/>
      <c r="K81" s="11"/>
    </row>
    <row r="82" spans="1:11">
      <c r="A82" s="10" t="str">
        <f t="shared" si="4"/>
        <v/>
      </c>
      <c r="B82" s="16"/>
      <c r="C82" s="11"/>
      <c r="D82" s="11"/>
      <c r="E82" s="11"/>
      <c r="F82" s="19"/>
      <c r="G82" s="15"/>
      <c r="H82" s="15"/>
      <c r="I82" s="13" t="str">
        <f t="shared" si="5"/>
        <v/>
      </c>
      <c r="J82" s="18"/>
      <c r="K82" s="11"/>
    </row>
    <row r="83" spans="1:11">
      <c r="A83" s="10" t="str">
        <f t="shared" si="4"/>
        <v/>
      </c>
      <c r="B83" s="16"/>
      <c r="C83" s="11"/>
      <c r="D83" s="11"/>
      <c r="E83" s="11"/>
      <c r="F83" s="19"/>
      <c r="G83" s="15"/>
      <c r="H83" s="15"/>
      <c r="I83" s="13" t="str">
        <f t="shared" si="5"/>
        <v/>
      </c>
      <c r="J83" s="18"/>
      <c r="K83" s="11"/>
    </row>
    <row r="84" spans="1:11">
      <c r="A84" s="10" t="str">
        <f t="shared" si="4"/>
        <v/>
      </c>
      <c r="B84" s="16"/>
      <c r="C84" s="11"/>
      <c r="D84" s="11"/>
      <c r="E84" s="11"/>
      <c r="F84" s="19"/>
      <c r="G84" s="15"/>
      <c r="H84" s="15"/>
      <c r="I84" s="13" t="str">
        <f t="shared" si="5"/>
        <v/>
      </c>
      <c r="J84" s="18"/>
      <c r="K84" s="11"/>
    </row>
    <row r="85" spans="1:11">
      <c r="A85" s="10" t="str">
        <f t="shared" si="4"/>
        <v/>
      </c>
      <c r="B85" s="16"/>
      <c r="C85" s="11"/>
      <c r="D85" s="11"/>
      <c r="E85" s="11"/>
      <c r="F85" s="19"/>
      <c r="G85" s="15"/>
      <c r="H85" s="15"/>
      <c r="I85" s="13" t="str">
        <f t="shared" si="5"/>
        <v/>
      </c>
      <c r="J85" s="18"/>
      <c r="K85" s="11"/>
    </row>
    <row r="86" spans="1:11">
      <c r="A86" s="10" t="str">
        <f t="shared" si="4"/>
        <v/>
      </c>
      <c r="B86" s="16"/>
      <c r="C86" s="11"/>
      <c r="D86" s="11"/>
      <c r="E86" s="11"/>
      <c r="F86" s="19"/>
      <c r="G86" s="15"/>
      <c r="H86" s="15"/>
      <c r="I86" s="13" t="str">
        <f t="shared" si="5"/>
        <v/>
      </c>
      <c r="J86" s="18"/>
      <c r="K86" s="11"/>
    </row>
    <row r="87" spans="1:11">
      <c r="A87" s="10" t="str">
        <f t="shared" si="4"/>
        <v/>
      </c>
      <c r="B87" s="16"/>
      <c r="C87" s="11"/>
      <c r="D87" s="11"/>
      <c r="E87" s="11"/>
      <c r="F87" s="19"/>
      <c r="G87" s="15"/>
      <c r="H87" s="15"/>
      <c r="I87" s="13" t="str">
        <f t="shared" si="5"/>
        <v/>
      </c>
      <c r="J87" s="18"/>
      <c r="K87" s="11"/>
    </row>
    <row r="88" spans="1:11">
      <c r="A88" s="10" t="str">
        <f t="shared" si="4"/>
        <v/>
      </c>
      <c r="B88" s="16"/>
      <c r="C88" s="11"/>
      <c r="D88" s="11"/>
      <c r="E88" s="11"/>
      <c r="F88" s="19"/>
      <c r="G88" s="15"/>
      <c r="H88" s="15"/>
      <c r="I88" s="13" t="str">
        <f t="shared" si="5"/>
        <v/>
      </c>
      <c r="J88" s="18"/>
      <c r="K88" s="11"/>
    </row>
    <row r="89" spans="1:11">
      <c r="A89" s="10" t="str">
        <f t="shared" si="4"/>
        <v/>
      </c>
      <c r="B89" s="16"/>
      <c r="C89" s="11"/>
      <c r="D89" s="11"/>
      <c r="E89" s="11"/>
      <c r="F89" s="19"/>
      <c r="G89" s="15"/>
      <c r="H89" s="15"/>
      <c r="I89" s="13" t="str">
        <f t="shared" si="5"/>
        <v/>
      </c>
      <c r="J89" s="18"/>
      <c r="K89" s="11"/>
    </row>
    <row r="90" spans="1:11">
      <c r="A90" s="10" t="str">
        <f t="shared" si="4"/>
        <v/>
      </c>
      <c r="B90" s="16"/>
      <c r="C90" s="11"/>
      <c r="D90" s="11"/>
      <c r="E90" s="11"/>
      <c r="F90" s="19"/>
      <c r="G90" s="15"/>
      <c r="H90" s="15"/>
      <c r="I90" s="13" t="str">
        <f t="shared" si="5"/>
        <v/>
      </c>
      <c r="J90" s="18"/>
      <c r="K90" s="11"/>
    </row>
    <row r="91" spans="1:11">
      <c r="A91" s="10" t="str">
        <f t="shared" si="4"/>
        <v/>
      </c>
      <c r="B91" s="16"/>
      <c r="C91" s="11"/>
      <c r="D91" s="11"/>
      <c r="E91" s="11"/>
      <c r="F91" s="19"/>
      <c r="G91" s="15"/>
      <c r="H91" s="15"/>
      <c r="I91" s="13" t="str">
        <f t="shared" si="5"/>
        <v/>
      </c>
      <c r="J91" s="18"/>
      <c r="K91" s="11"/>
    </row>
    <row r="92" spans="1:11">
      <c r="A92" s="10" t="str">
        <f t="shared" si="4"/>
        <v/>
      </c>
      <c r="B92" s="16"/>
      <c r="C92" s="11"/>
      <c r="D92" s="11"/>
      <c r="E92" s="11"/>
      <c r="F92" s="19"/>
      <c r="G92" s="15"/>
      <c r="H92" s="15"/>
      <c r="I92" s="13" t="str">
        <f t="shared" si="5"/>
        <v/>
      </c>
      <c r="J92" s="18"/>
      <c r="K92" s="11"/>
    </row>
    <row r="93" spans="1:11">
      <c r="A93" s="10" t="str">
        <f t="shared" si="4"/>
        <v/>
      </c>
      <c r="B93" s="16"/>
      <c r="C93" s="11"/>
      <c r="D93" s="11"/>
      <c r="E93" s="11"/>
      <c r="F93" s="19"/>
      <c r="G93" s="15"/>
      <c r="H93" s="15"/>
      <c r="I93" s="13" t="str">
        <f t="shared" si="5"/>
        <v/>
      </c>
      <c r="J93" s="18"/>
      <c r="K93" s="11"/>
    </row>
    <row r="94" spans="1:11">
      <c r="A94" s="10" t="str">
        <f t="shared" si="4"/>
        <v/>
      </c>
      <c r="B94" s="16"/>
      <c r="C94" s="11"/>
      <c r="D94" s="11"/>
      <c r="E94" s="11"/>
      <c r="F94" s="19"/>
      <c r="G94" s="15"/>
      <c r="H94" s="15"/>
      <c r="I94" s="13" t="str">
        <f t="shared" si="5"/>
        <v/>
      </c>
      <c r="J94" s="18"/>
      <c r="K94" s="11"/>
    </row>
    <row r="95" spans="1:11">
      <c r="A95" s="10" t="str">
        <f t="shared" si="4"/>
        <v/>
      </c>
      <c r="B95" s="16"/>
      <c r="C95" s="11"/>
      <c r="D95" s="11"/>
      <c r="E95" s="11"/>
      <c r="F95" s="19"/>
      <c r="G95" s="15"/>
      <c r="H95" s="15"/>
      <c r="I95" s="13" t="str">
        <f t="shared" si="5"/>
        <v/>
      </c>
      <c r="J95" s="18"/>
      <c r="K95" s="11"/>
    </row>
    <row r="96" spans="1:11">
      <c r="A96" s="10" t="str">
        <f t="shared" si="4"/>
        <v/>
      </c>
      <c r="B96" s="16"/>
      <c r="C96" s="11"/>
      <c r="D96" s="11"/>
      <c r="E96" s="11"/>
      <c r="F96" s="19"/>
      <c r="G96" s="15"/>
      <c r="H96" s="15"/>
      <c r="I96" s="13" t="str">
        <f t="shared" si="5"/>
        <v/>
      </c>
      <c r="J96" s="18"/>
      <c r="K96" s="11"/>
    </row>
    <row r="97" spans="1:11">
      <c r="A97" s="10" t="str">
        <f t="shared" si="4"/>
        <v/>
      </c>
      <c r="B97" s="16"/>
      <c r="C97" s="11"/>
      <c r="D97" s="11"/>
      <c r="E97" s="11"/>
      <c r="F97" s="19"/>
      <c r="G97" s="15"/>
      <c r="H97" s="15"/>
      <c r="I97" s="13" t="str">
        <f t="shared" si="5"/>
        <v/>
      </c>
      <c r="J97" s="18"/>
      <c r="K97" s="11"/>
    </row>
    <row r="98" spans="1:11">
      <c r="A98" s="10" t="str">
        <f t="shared" ref="A98:A129" si="6">IF(B98="","",ROW()-1)</f>
        <v/>
      </c>
      <c r="B98" s="16"/>
      <c r="C98" s="11"/>
      <c r="D98" s="11"/>
      <c r="E98" s="11"/>
      <c r="F98" s="19"/>
      <c r="G98" s="15"/>
      <c r="H98" s="15"/>
      <c r="I98" s="13" t="str">
        <f t="shared" ref="I98:I129" si="7">IF(E98="","",IF(E98="Koop",F98*G98+H98,IF(E98="Verkoop",-(F98*G98)+H98,-G98)))</f>
        <v/>
      </c>
      <c r="J98" s="18"/>
      <c r="K98" s="11"/>
    </row>
    <row r="99" spans="1:11">
      <c r="A99" s="10" t="str">
        <f t="shared" si="6"/>
        <v/>
      </c>
      <c r="B99" s="16"/>
      <c r="C99" s="11"/>
      <c r="D99" s="11"/>
      <c r="E99" s="11"/>
      <c r="F99" s="19"/>
      <c r="G99" s="15"/>
      <c r="H99" s="15"/>
      <c r="I99" s="13" t="str">
        <f t="shared" si="7"/>
        <v/>
      </c>
      <c r="J99" s="18"/>
      <c r="K99" s="11"/>
    </row>
    <row r="100" spans="1:11">
      <c r="A100" s="10" t="str">
        <f t="shared" si="6"/>
        <v/>
      </c>
      <c r="B100" s="16"/>
      <c r="C100" s="11"/>
      <c r="D100" s="11"/>
      <c r="E100" s="11"/>
      <c r="F100" s="19"/>
      <c r="G100" s="15"/>
      <c r="H100" s="15"/>
      <c r="I100" s="13" t="str">
        <f t="shared" si="7"/>
        <v/>
      </c>
      <c r="J100" s="18"/>
      <c r="K100" s="11"/>
    </row>
    <row r="101" spans="1:11">
      <c r="A101" s="10" t="str">
        <f t="shared" si="6"/>
        <v/>
      </c>
      <c r="B101" s="16"/>
      <c r="C101" s="11"/>
      <c r="D101" s="11"/>
      <c r="E101" s="11"/>
      <c r="F101" s="19"/>
      <c r="G101" s="15"/>
      <c r="H101" s="15"/>
      <c r="I101" s="13" t="str">
        <f t="shared" si="7"/>
        <v/>
      </c>
      <c r="J101" s="18"/>
      <c r="K101" s="11"/>
    </row>
    <row r="102" spans="1:11">
      <c r="A102" s="10" t="str">
        <f t="shared" si="6"/>
        <v/>
      </c>
      <c r="B102" s="16"/>
      <c r="C102" s="11"/>
      <c r="D102" s="11"/>
      <c r="E102" s="11"/>
      <c r="F102" s="19"/>
      <c r="G102" s="15"/>
      <c r="H102" s="15"/>
      <c r="I102" s="13" t="str">
        <f t="shared" si="7"/>
        <v/>
      </c>
      <c r="J102" s="18"/>
      <c r="K102" s="11"/>
    </row>
    <row r="103" spans="1:11">
      <c r="A103" s="10" t="str">
        <f t="shared" si="6"/>
        <v/>
      </c>
      <c r="B103" s="16"/>
      <c r="C103" s="11"/>
      <c r="D103" s="11"/>
      <c r="E103" s="11"/>
      <c r="F103" s="19"/>
      <c r="G103" s="15"/>
      <c r="H103" s="15"/>
      <c r="I103" s="13" t="str">
        <f t="shared" si="7"/>
        <v/>
      </c>
      <c r="J103" s="18"/>
      <c r="K103" s="11"/>
    </row>
    <row r="104" spans="1:11">
      <c r="A104" s="10" t="str">
        <f t="shared" si="6"/>
        <v/>
      </c>
      <c r="B104" s="16"/>
      <c r="C104" s="11"/>
      <c r="D104" s="11"/>
      <c r="E104" s="11"/>
      <c r="F104" s="19"/>
      <c r="G104" s="15"/>
      <c r="H104" s="15"/>
      <c r="I104" s="13" t="str">
        <f t="shared" si="7"/>
        <v/>
      </c>
      <c r="J104" s="18"/>
      <c r="K104" s="11"/>
    </row>
    <row r="105" spans="1:11">
      <c r="A105" s="10" t="str">
        <f t="shared" si="6"/>
        <v/>
      </c>
      <c r="B105" s="16"/>
      <c r="C105" s="11"/>
      <c r="D105" s="11"/>
      <c r="E105" s="11"/>
      <c r="F105" s="19"/>
      <c r="G105" s="15"/>
      <c r="H105" s="15"/>
      <c r="I105" s="13" t="str">
        <f t="shared" si="7"/>
        <v/>
      </c>
      <c r="J105" s="18"/>
      <c r="K105" s="11"/>
    </row>
    <row r="106" spans="1:11">
      <c r="A106" s="10" t="str">
        <f t="shared" si="6"/>
        <v/>
      </c>
      <c r="B106" s="16"/>
      <c r="C106" s="11"/>
      <c r="D106" s="11"/>
      <c r="E106" s="11"/>
      <c r="F106" s="19"/>
      <c r="G106" s="15"/>
      <c r="H106" s="15"/>
      <c r="I106" s="13" t="str">
        <f t="shared" si="7"/>
        <v/>
      </c>
      <c r="J106" s="18"/>
      <c r="K106" s="11"/>
    </row>
    <row r="107" spans="1:11">
      <c r="A107" s="10" t="str">
        <f t="shared" si="6"/>
        <v/>
      </c>
      <c r="B107" s="16"/>
      <c r="C107" s="11"/>
      <c r="D107" s="11"/>
      <c r="E107" s="11"/>
      <c r="F107" s="19"/>
      <c r="G107" s="15"/>
      <c r="H107" s="15"/>
      <c r="I107" s="13" t="str">
        <f t="shared" si="7"/>
        <v/>
      </c>
      <c r="J107" s="18"/>
      <c r="K107" s="11"/>
    </row>
    <row r="108" spans="1:11">
      <c r="A108" s="10" t="str">
        <f t="shared" si="6"/>
        <v/>
      </c>
      <c r="B108" s="16"/>
      <c r="C108" s="11"/>
      <c r="D108" s="11"/>
      <c r="E108" s="11"/>
      <c r="F108" s="19"/>
      <c r="G108" s="15"/>
      <c r="H108" s="15"/>
      <c r="I108" s="13" t="str">
        <f t="shared" si="7"/>
        <v/>
      </c>
      <c r="J108" s="18"/>
      <c r="K108" s="11"/>
    </row>
    <row r="109" spans="1:11">
      <c r="A109" s="10" t="str">
        <f t="shared" si="6"/>
        <v/>
      </c>
      <c r="B109" s="16"/>
      <c r="C109" s="11"/>
      <c r="D109" s="11"/>
      <c r="E109" s="11"/>
      <c r="F109" s="19"/>
      <c r="G109" s="15"/>
      <c r="H109" s="15"/>
      <c r="I109" s="13" t="str">
        <f t="shared" si="7"/>
        <v/>
      </c>
      <c r="J109" s="18"/>
      <c r="K109" s="11"/>
    </row>
    <row r="110" spans="1:11">
      <c r="A110" s="10" t="str">
        <f t="shared" si="6"/>
        <v/>
      </c>
      <c r="B110" s="16"/>
      <c r="C110" s="11"/>
      <c r="D110" s="11"/>
      <c r="E110" s="11"/>
      <c r="F110" s="19"/>
      <c r="G110" s="15"/>
      <c r="H110" s="15"/>
      <c r="I110" s="13" t="str">
        <f t="shared" si="7"/>
        <v/>
      </c>
      <c r="J110" s="18"/>
      <c r="K110" s="11"/>
    </row>
    <row r="111" spans="1:11">
      <c r="A111" s="10" t="str">
        <f t="shared" si="6"/>
        <v/>
      </c>
      <c r="B111" s="16"/>
      <c r="C111" s="11"/>
      <c r="D111" s="11"/>
      <c r="E111" s="11"/>
      <c r="F111" s="19"/>
      <c r="G111" s="15"/>
      <c r="H111" s="15"/>
      <c r="I111" s="13" t="str">
        <f t="shared" si="7"/>
        <v/>
      </c>
      <c r="J111" s="18"/>
      <c r="K111" s="11"/>
    </row>
    <row r="112" spans="1:11">
      <c r="A112" s="10" t="str">
        <f t="shared" si="6"/>
        <v/>
      </c>
      <c r="B112" s="16"/>
      <c r="C112" s="11"/>
      <c r="D112" s="11"/>
      <c r="E112" s="11"/>
      <c r="F112" s="19"/>
      <c r="G112" s="15"/>
      <c r="H112" s="15"/>
      <c r="I112" s="13" t="str">
        <f t="shared" si="7"/>
        <v/>
      </c>
      <c r="J112" s="18"/>
      <c r="K112" s="11"/>
    </row>
    <row r="113" spans="1:11">
      <c r="A113" s="10" t="str">
        <f t="shared" si="6"/>
        <v/>
      </c>
      <c r="B113" s="16"/>
      <c r="C113" s="11"/>
      <c r="D113" s="11"/>
      <c r="E113" s="11"/>
      <c r="F113" s="19"/>
      <c r="G113" s="15"/>
      <c r="H113" s="15"/>
      <c r="I113" s="13" t="str">
        <f t="shared" si="7"/>
        <v/>
      </c>
      <c r="J113" s="18"/>
      <c r="K113" s="11"/>
    </row>
    <row r="114" spans="1:11">
      <c r="A114" s="10" t="str">
        <f t="shared" si="6"/>
        <v/>
      </c>
      <c r="B114" s="16"/>
      <c r="C114" s="11"/>
      <c r="D114" s="11"/>
      <c r="E114" s="11"/>
      <c r="F114" s="19"/>
      <c r="G114" s="15"/>
      <c r="H114" s="15"/>
      <c r="I114" s="13" t="str">
        <f t="shared" si="7"/>
        <v/>
      </c>
      <c r="J114" s="18"/>
      <c r="K114" s="11"/>
    </row>
    <row r="115" spans="1:11">
      <c r="A115" s="10" t="str">
        <f t="shared" si="6"/>
        <v/>
      </c>
      <c r="B115" s="16"/>
      <c r="C115" s="11"/>
      <c r="D115" s="11"/>
      <c r="E115" s="11"/>
      <c r="F115" s="19"/>
      <c r="G115" s="15"/>
      <c r="H115" s="15"/>
      <c r="I115" s="13" t="str">
        <f t="shared" si="7"/>
        <v/>
      </c>
      <c r="J115" s="18"/>
      <c r="K115" s="11"/>
    </row>
    <row r="116" spans="1:11">
      <c r="A116" s="10" t="str">
        <f t="shared" si="6"/>
        <v/>
      </c>
      <c r="B116" s="16"/>
      <c r="C116" s="11"/>
      <c r="D116" s="11"/>
      <c r="E116" s="11"/>
      <c r="F116" s="19"/>
      <c r="G116" s="15"/>
      <c r="H116" s="15"/>
      <c r="I116" s="13" t="str">
        <f t="shared" si="7"/>
        <v/>
      </c>
      <c r="J116" s="18"/>
      <c r="K116" s="11"/>
    </row>
    <row r="117" spans="1:11">
      <c r="A117" s="10" t="str">
        <f t="shared" si="6"/>
        <v/>
      </c>
      <c r="B117" s="16"/>
      <c r="C117" s="11"/>
      <c r="D117" s="11"/>
      <c r="E117" s="11"/>
      <c r="F117" s="19"/>
      <c r="G117" s="15"/>
      <c r="H117" s="15"/>
      <c r="I117" s="13" t="str">
        <f t="shared" si="7"/>
        <v/>
      </c>
      <c r="J117" s="18"/>
      <c r="K117" s="11"/>
    </row>
    <row r="118" spans="1:11">
      <c r="A118" s="10" t="str">
        <f t="shared" si="6"/>
        <v/>
      </c>
      <c r="B118" s="16"/>
      <c r="C118" s="11"/>
      <c r="D118" s="11"/>
      <c r="E118" s="11"/>
      <c r="F118" s="19"/>
      <c r="G118" s="15"/>
      <c r="H118" s="15"/>
      <c r="I118" s="13" t="str">
        <f t="shared" si="7"/>
        <v/>
      </c>
      <c r="J118" s="18"/>
      <c r="K118" s="11"/>
    </row>
    <row r="119" spans="1:11">
      <c r="A119" s="10" t="str">
        <f t="shared" si="6"/>
        <v/>
      </c>
      <c r="B119" s="16"/>
      <c r="C119" s="11"/>
      <c r="D119" s="11"/>
      <c r="E119" s="11"/>
      <c r="F119" s="19"/>
      <c r="G119" s="15"/>
      <c r="H119" s="15"/>
      <c r="I119" s="13" t="str">
        <f t="shared" si="7"/>
        <v/>
      </c>
      <c r="J119" s="18"/>
      <c r="K119" s="11"/>
    </row>
    <row r="120" spans="1:11">
      <c r="A120" s="10" t="str">
        <f t="shared" si="6"/>
        <v/>
      </c>
      <c r="B120" s="16"/>
      <c r="C120" s="11"/>
      <c r="D120" s="11"/>
      <c r="E120" s="11"/>
      <c r="F120" s="19"/>
      <c r="G120" s="15"/>
      <c r="H120" s="15"/>
      <c r="I120" s="13" t="str">
        <f t="shared" si="7"/>
        <v/>
      </c>
      <c r="J120" s="18"/>
      <c r="K120" s="11"/>
    </row>
    <row r="121" spans="1:11">
      <c r="A121" s="10" t="str">
        <f t="shared" si="6"/>
        <v/>
      </c>
      <c r="B121" s="16"/>
      <c r="C121" s="11"/>
      <c r="D121" s="11"/>
      <c r="E121" s="11"/>
      <c r="F121" s="19"/>
      <c r="G121" s="15"/>
      <c r="H121" s="15"/>
      <c r="I121" s="13" t="str">
        <f t="shared" si="7"/>
        <v/>
      </c>
      <c r="J121" s="18"/>
      <c r="K121" s="11"/>
    </row>
    <row r="122" spans="1:11">
      <c r="A122" s="10" t="str">
        <f t="shared" si="6"/>
        <v/>
      </c>
      <c r="B122" s="16"/>
      <c r="C122" s="11"/>
      <c r="D122" s="11"/>
      <c r="E122" s="11"/>
      <c r="F122" s="19"/>
      <c r="G122" s="15"/>
      <c r="H122" s="15"/>
      <c r="I122" s="13" t="str">
        <f t="shared" si="7"/>
        <v/>
      </c>
      <c r="J122" s="18"/>
      <c r="K122" s="11"/>
    </row>
    <row r="123" spans="1:11">
      <c r="A123" s="10" t="str">
        <f t="shared" si="6"/>
        <v/>
      </c>
      <c r="B123" s="16"/>
      <c r="C123" s="11"/>
      <c r="D123" s="11"/>
      <c r="E123" s="11"/>
      <c r="F123" s="19"/>
      <c r="G123" s="15"/>
      <c r="H123" s="15"/>
      <c r="I123" s="13" t="str">
        <f t="shared" si="7"/>
        <v/>
      </c>
      <c r="J123" s="18"/>
      <c r="K123" s="11"/>
    </row>
    <row r="124" spans="1:11">
      <c r="A124" s="10" t="str">
        <f t="shared" si="6"/>
        <v/>
      </c>
      <c r="B124" s="16"/>
      <c r="C124" s="11"/>
      <c r="D124" s="11"/>
      <c r="E124" s="11"/>
      <c r="F124" s="19"/>
      <c r="G124" s="15"/>
      <c r="H124" s="15"/>
      <c r="I124" s="13" t="str">
        <f t="shared" si="7"/>
        <v/>
      </c>
      <c r="J124" s="18"/>
      <c r="K124" s="11"/>
    </row>
    <row r="125" spans="1:11">
      <c r="A125" s="10" t="str">
        <f t="shared" si="6"/>
        <v/>
      </c>
      <c r="B125" s="16"/>
      <c r="C125" s="11"/>
      <c r="D125" s="11"/>
      <c r="E125" s="11"/>
      <c r="F125" s="19"/>
      <c r="G125" s="15"/>
      <c r="H125" s="15"/>
      <c r="I125" s="13" t="str">
        <f t="shared" si="7"/>
        <v/>
      </c>
      <c r="J125" s="18"/>
      <c r="K125" s="11"/>
    </row>
    <row r="126" spans="1:11">
      <c r="A126" s="10" t="str">
        <f t="shared" si="6"/>
        <v/>
      </c>
      <c r="B126" s="16"/>
      <c r="C126" s="11"/>
      <c r="D126" s="11"/>
      <c r="E126" s="11"/>
      <c r="F126" s="19"/>
      <c r="G126" s="15"/>
      <c r="H126" s="15"/>
      <c r="I126" s="13" t="str">
        <f t="shared" si="7"/>
        <v/>
      </c>
      <c r="J126" s="18"/>
      <c r="K126" s="11"/>
    </row>
    <row r="127" spans="1:11">
      <c r="A127" s="10" t="str">
        <f t="shared" si="6"/>
        <v/>
      </c>
      <c r="B127" s="16"/>
      <c r="C127" s="11"/>
      <c r="D127" s="11"/>
      <c r="E127" s="11"/>
      <c r="F127" s="19"/>
      <c r="G127" s="15"/>
      <c r="H127" s="15"/>
      <c r="I127" s="13" t="str">
        <f t="shared" si="7"/>
        <v/>
      </c>
      <c r="J127" s="18"/>
      <c r="K127" s="11"/>
    </row>
    <row r="128" spans="1:11">
      <c r="A128" s="10" t="str">
        <f t="shared" si="6"/>
        <v/>
      </c>
      <c r="B128" s="16"/>
      <c r="C128" s="11"/>
      <c r="D128" s="11"/>
      <c r="E128" s="11"/>
      <c r="F128" s="19"/>
      <c r="G128" s="15"/>
      <c r="H128" s="15"/>
      <c r="I128" s="13" t="str">
        <f t="shared" si="7"/>
        <v/>
      </c>
      <c r="J128" s="18"/>
      <c r="K128" s="11"/>
    </row>
    <row r="129" spans="1:11">
      <c r="A129" s="10" t="str">
        <f t="shared" si="6"/>
        <v/>
      </c>
      <c r="B129" s="16"/>
      <c r="C129" s="11"/>
      <c r="D129" s="11"/>
      <c r="E129" s="11"/>
      <c r="F129" s="19"/>
      <c r="G129" s="15"/>
      <c r="H129" s="15"/>
      <c r="I129" s="13" t="str">
        <f t="shared" si="7"/>
        <v/>
      </c>
      <c r="J129" s="18"/>
      <c r="K129" s="11"/>
    </row>
    <row r="130" spans="1:11">
      <c r="A130" s="10" t="str">
        <f t="shared" ref="A130:A161" si="8">IF(B130="","",ROW()-1)</f>
        <v/>
      </c>
      <c r="B130" s="16"/>
      <c r="C130" s="11"/>
      <c r="D130" s="11"/>
      <c r="E130" s="11"/>
      <c r="F130" s="19"/>
      <c r="G130" s="15"/>
      <c r="H130" s="15"/>
      <c r="I130" s="13" t="str">
        <f t="shared" ref="I130:I161" si="9">IF(E130="","",IF(E130="Koop",F130*G130+H130,IF(E130="Verkoop",-(F130*G130)+H130,-G130)))</f>
        <v/>
      </c>
      <c r="J130" s="18"/>
      <c r="K130" s="11"/>
    </row>
    <row r="131" spans="1:11">
      <c r="A131" s="10" t="str">
        <f t="shared" si="8"/>
        <v/>
      </c>
      <c r="B131" s="16"/>
      <c r="C131" s="11"/>
      <c r="D131" s="11"/>
      <c r="E131" s="11"/>
      <c r="F131" s="19"/>
      <c r="G131" s="15"/>
      <c r="H131" s="15"/>
      <c r="I131" s="13" t="str">
        <f t="shared" si="9"/>
        <v/>
      </c>
      <c r="J131" s="18"/>
      <c r="K131" s="11"/>
    </row>
    <row r="132" spans="1:11">
      <c r="A132" s="10" t="str">
        <f t="shared" si="8"/>
        <v/>
      </c>
      <c r="B132" s="16"/>
      <c r="C132" s="11"/>
      <c r="D132" s="11"/>
      <c r="E132" s="11"/>
      <c r="F132" s="19"/>
      <c r="G132" s="15"/>
      <c r="H132" s="15"/>
      <c r="I132" s="13" t="str">
        <f t="shared" si="9"/>
        <v/>
      </c>
      <c r="J132" s="18"/>
      <c r="K132" s="11"/>
    </row>
    <row r="133" spans="1:11">
      <c r="A133" s="10" t="str">
        <f t="shared" si="8"/>
        <v/>
      </c>
      <c r="B133" s="16"/>
      <c r="C133" s="11"/>
      <c r="D133" s="11"/>
      <c r="E133" s="11"/>
      <c r="F133" s="19"/>
      <c r="G133" s="15"/>
      <c r="H133" s="15"/>
      <c r="I133" s="13" t="str">
        <f t="shared" si="9"/>
        <v/>
      </c>
      <c r="J133" s="18"/>
      <c r="K133" s="11"/>
    </row>
    <row r="134" spans="1:11">
      <c r="A134" s="10" t="str">
        <f t="shared" si="8"/>
        <v/>
      </c>
      <c r="B134" s="16"/>
      <c r="C134" s="11"/>
      <c r="D134" s="11"/>
      <c r="E134" s="11"/>
      <c r="F134" s="19"/>
      <c r="G134" s="15"/>
      <c r="H134" s="15"/>
      <c r="I134" s="13" t="str">
        <f t="shared" si="9"/>
        <v/>
      </c>
      <c r="J134" s="18"/>
      <c r="K134" s="11"/>
    </row>
    <row r="135" spans="1:11">
      <c r="A135" s="10" t="str">
        <f t="shared" si="8"/>
        <v/>
      </c>
      <c r="B135" s="16"/>
      <c r="C135" s="11"/>
      <c r="D135" s="11"/>
      <c r="E135" s="11"/>
      <c r="F135" s="19"/>
      <c r="G135" s="15"/>
      <c r="H135" s="15"/>
      <c r="I135" s="13" t="str">
        <f t="shared" si="9"/>
        <v/>
      </c>
      <c r="J135" s="18"/>
      <c r="K135" s="11"/>
    </row>
    <row r="136" spans="1:11">
      <c r="A136" s="10" t="str">
        <f t="shared" si="8"/>
        <v/>
      </c>
      <c r="B136" s="16"/>
      <c r="C136" s="11"/>
      <c r="D136" s="11"/>
      <c r="E136" s="11"/>
      <c r="F136" s="19"/>
      <c r="G136" s="15"/>
      <c r="H136" s="15"/>
      <c r="I136" s="13" t="str">
        <f t="shared" si="9"/>
        <v/>
      </c>
      <c r="J136" s="18"/>
      <c r="K136" s="11"/>
    </row>
    <row r="137" spans="1:11">
      <c r="A137" s="10" t="str">
        <f t="shared" si="8"/>
        <v/>
      </c>
      <c r="B137" s="16"/>
      <c r="C137" s="11"/>
      <c r="D137" s="11"/>
      <c r="E137" s="11"/>
      <c r="F137" s="19"/>
      <c r="G137" s="15"/>
      <c r="H137" s="15"/>
      <c r="I137" s="13" t="str">
        <f t="shared" si="9"/>
        <v/>
      </c>
      <c r="J137" s="18"/>
      <c r="K137" s="11"/>
    </row>
    <row r="138" spans="1:11">
      <c r="A138" s="10" t="str">
        <f t="shared" si="8"/>
        <v/>
      </c>
      <c r="B138" s="16"/>
      <c r="C138" s="11"/>
      <c r="D138" s="11"/>
      <c r="E138" s="11"/>
      <c r="F138" s="19"/>
      <c r="G138" s="15"/>
      <c r="H138" s="15"/>
      <c r="I138" s="13" t="str">
        <f t="shared" si="9"/>
        <v/>
      </c>
      <c r="J138" s="18"/>
      <c r="K138" s="11"/>
    </row>
    <row r="139" spans="1:11">
      <c r="A139" s="10" t="str">
        <f t="shared" si="8"/>
        <v/>
      </c>
      <c r="B139" s="16"/>
      <c r="C139" s="11"/>
      <c r="D139" s="11"/>
      <c r="E139" s="11"/>
      <c r="F139" s="19"/>
      <c r="G139" s="15"/>
      <c r="H139" s="15"/>
      <c r="I139" s="13" t="str">
        <f t="shared" si="9"/>
        <v/>
      </c>
      <c r="J139" s="18"/>
      <c r="K139" s="11"/>
    </row>
    <row r="140" spans="1:11">
      <c r="A140" s="10" t="str">
        <f t="shared" si="8"/>
        <v/>
      </c>
      <c r="B140" s="16"/>
      <c r="C140" s="11"/>
      <c r="D140" s="11"/>
      <c r="E140" s="11"/>
      <c r="F140" s="19"/>
      <c r="G140" s="15"/>
      <c r="H140" s="15"/>
      <c r="I140" s="13" t="str">
        <f t="shared" si="9"/>
        <v/>
      </c>
      <c r="J140" s="18"/>
      <c r="K140" s="11"/>
    </row>
    <row r="141" spans="1:11">
      <c r="A141" s="10" t="str">
        <f t="shared" si="8"/>
        <v/>
      </c>
      <c r="B141" s="16"/>
      <c r="C141" s="11"/>
      <c r="D141" s="11"/>
      <c r="E141" s="11"/>
      <c r="F141" s="19"/>
      <c r="G141" s="15"/>
      <c r="H141" s="15"/>
      <c r="I141" s="13" t="str">
        <f t="shared" si="9"/>
        <v/>
      </c>
      <c r="J141" s="18"/>
      <c r="K141" s="11"/>
    </row>
    <row r="142" spans="1:11">
      <c r="A142" s="10" t="str">
        <f t="shared" si="8"/>
        <v/>
      </c>
      <c r="B142" s="16"/>
      <c r="C142" s="11"/>
      <c r="D142" s="11"/>
      <c r="E142" s="11"/>
      <c r="F142" s="19"/>
      <c r="G142" s="15"/>
      <c r="H142" s="15"/>
      <c r="I142" s="13" t="str">
        <f t="shared" si="9"/>
        <v/>
      </c>
      <c r="J142" s="18"/>
      <c r="K142" s="11"/>
    </row>
    <row r="143" spans="1:11">
      <c r="A143" s="10" t="str">
        <f t="shared" si="8"/>
        <v/>
      </c>
      <c r="B143" s="16"/>
      <c r="C143" s="11"/>
      <c r="D143" s="11"/>
      <c r="E143" s="11"/>
      <c r="F143" s="19"/>
      <c r="G143" s="15"/>
      <c r="H143" s="15"/>
      <c r="I143" s="13" t="str">
        <f t="shared" si="9"/>
        <v/>
      </c>
      <c r="J143" s="18"/>
      <c r="K143" s="11"/>
    </row>
    <row r="144" spans="1:11">
      <c r="A144" s="10" t="str">
        <f t="shared" si="8"/>
        <v/>
      </c>
      <c r="B144" s="16"/>
      <c r="C144" s="11"/>
      <c r="D144" s="11"/>
      <c r="E144" s="11"/>
      <c r="F144" s="19"/>
      <c r="G144" s="15"/>
      <c r="H144" s="15"/>
      <c r="I144" s="13" t="str">
        <f t="shared" si="9"/>
        <v/>
      </c>
      <c r="J144" s="18"/>
      <c r="K144" s="11"/>
    </row>
    <row r="145" spans="1:11">
      <c r="A145" s="10" t="str">
        <f t="shared" si="8"/>
        <v/>
      </c>
      <c r="B145" s="16"/>
      <c r="C145" s="11"/>
      <c r="D145" s="11"/>
      <c r="E145" s="11"/>
      <c r="F145" s="19"/>
      <c r="G145" s="15"/>
      <c r="H145" s="15"/>
      <c r="I145" s="13" t="str">
        <f t="shared" si="9"/>
        <v/>
      </c>
      <c r="J145" s="18"/>
      <c r="K145" s="11"/>
    </row>
    <row r="146" spans="1:11">
      <c r="A146" s="10" t="str">
        <f t="shared" si="8"/>
        <v/>
      </c>
      <c r="B146" s="16"/>
      <c r="C146" s="11"/>
      <c r="D146" s="11"/>
      <c r="E146" s="11"/>
      <c r="F146" s="19"/>
      <c r="G146" s="15"/>
      <c r="H146" s="15"/>
      <c r="I146" s="13" t="str">
        <f t="shared" si="9"/>
        <v/>
      </c>
      <c r="J146" s="18"/>
      <c r="K146" s="11"/>
    </row>
    <row r="147" spans="1:11">
      <c r="A147" s="10" t="str">
        <f t="shared" si="8"/>
        <v/>
      </c>
      <c r="B147" s="16"/>
      <c r="C147" s="11"/>
      <c r="D147" s="11"/>
      <c r="E147" s="11"/>
      <c r="F147" s="19"/>
      <c r="G147" s="15"/>
      <c r="H147" s="15"/>
      <c r="I147" s="13" t="str">
        <f t="shared" si="9"/>
        <v/>
      </c>
      <c r="J147" s="18"/>
      <c r="K147" s="11"/>
    </row>
    <row r="148" spans="1:11">
      <c r="A148" s="10" t="str">
        <f t="shared" si="8"/>
        <v/>
      </c>
      <c r="B148" s="16"/>
      <c r="C148" s="11"/>
      <c r="D148" s="11"/>
      <c r="E148" s="11"/>
      <c r="F148" s="19"/>
      <c r="G148" s="15"/>
      <c r="H148" s="15"/>
      <c r="I148" s="13" t="str">
        <f t="shared" si="9"/>
        <v/>
      </c>
      <c r="J148" s="18"/>
      <c r="K148" s="11"/>
    </row>
    <row r="149" spans="1:11">
      <c r="A149" s="10" t="str">
        <f t="shared" si="8"/>
        <v/>
      </c>
      <c r="B149" s="16"/>
      <c r="C149" s="11"/>
      <c r="D149" s="11"/>
      <c r="E149" s="11"/>
      <c r="F149" s="19"/>
      <c r="G149" s="15"/>
      <c r="H149" s="15"/>
      <c r="I149" s="13" t="str">
        <f t="shared" si="9"/>
        <v/>
      </c>
      <c r="J149" s="18"/>
      <c r="K149" s="11"/>
    </row>
    <row r="150" spans="1:11">
      <c r="A150" s="10" t="str">
        <f t="shared" si="8"/>
        <v/>
      </c>
      <c r="B150" s="16"/>
      <c r="C150" s="11"/>
      <c r="D150" s="11"/>
      <c r="E150" s="11"/>
      <c r="F150" s="19"/>
      <c r="G150" s="15"/>
      <c r="H150" s="15"/>
      <c r="I150" s="13" t="str">
        <f t="shared" si="9"/>
        <v/>
      </c>
      <c r="J150" s="18"/>
      <c r="K150" s="11"/>
    </row>
    <row r="151" spans="1:11">
      <c r="A151" s="10" t="str">
        <f t="shared" si="8"/>
        <v/>
      </c>
      <c r="B151" s="16"/>
      <c r="C151" s="11"/>
      <c r="D151" s="11"/>
      <c r="E151" s="11"/>
      <c r="F151" s="19"/>
      <c r="G151" s="15"/>
      <c r="H151" s="15"/>
      <c r="I151" s="13" t="str">
        <f t="shared" si="9"/>
        <v/>
      </c>
      <c r="J151" s="18"/>
      <c r="K151" s="11"/>
    </row>
    <row r="152" spans="1:11">
      <c r="A152" s="10" t="str">
        <f t="shared" si="8"/>
        <v/>
      </c>
      <c r="B152" s="16"/>
      <c r="C152" s="11"/>
      <c r="D152" s="11"/>
      <c r="E152" s="11"/>
      <c r="F152" s="19"/>
      <c r="G152" s="15"/>
      <c r="H152" s="15"/>
      <c r="I152" s="13" t="str">
        <f t="shared" si="9"/>
        <v/>
      </c>
      <c r="J152" s="18"/>
      <c r="K152" s="11"/>
    </row>
    <row r="153" spans="1:11">
      <c r="A153" s="10" t="str">
        <f t="shared" si="8"/>
        <v/>
      </c>
      <c r="B153" s="16"/>
      <c r="C153" s="11"/>
      <c r="D153" s="11"/>
      <c r="E153" s="11"/>
      <c r="F153" s="19"/>
      <c r="G153" s="15"/>
      <c r="H153" s="15"/>
      <c r="I153" s="13" t="str">
        <f t="shared" si="9"/>
        <v/>
      </c>
      <c r="J153" s="18"/>
      <c r="K153" s="11"/>
    </row>
    <row r="154" spans="1:11">
      <c r="A154" s="10" t="str">
        <f t="shared" si="8"/>
        <v/>
      </c>
      <c r="B154" s="16"/>
      <c r="C154" s="11"/>
      <c r="D154" s="11"/>
      <c r="E154" s="11"/>
      <c r="F154" s="19"/>
      <c r="G154" s="15"/>
      <c r="H154" s="15"/>
      <c r="I154" s="13" t="str">
        <f t="shared" si="9"/>
        <v/>
      </c>
      <c r="J154" s="18"/>
      <c r="K154" s="11"/>
    </row>
    <row r="155" spans="1:11">
      <c r="A155" s="10" t="str">
        <f t="shared" si="8"/>
        <v/>
      </c>
      <c r="B155" s="16"/>
      <c r="C155" s="11"/>
      <c r="D155" s="11"/>
      <c r="E155" s="11"/>
      <c r="F155" s="19"/>
      <c r="G155" s="15"/>
      <c r="H155" s="15"/>
      <c r="I155" s="13" t="str">
        <f t="shared" si="9"/>
        <v/>
      </c>
      <c r="J155" s="18"/>
      <c r="K155" s="11"/>
    </row>
    <row r="156" spans="1:11">
      <c r="A156" s="10" t="str">
        <f t="shared" si="8"/>
        <v/>
      </c>
      <c r="B156" s="16"/>
      <c r="C156" s="11"/>
      <c r="D156" s="11"/>
      <c r="E156" s="11"/>
      <c r="F156" s="19"/>
      <c r="G156" s="15"/>
      <c r="H156" s="15"/>
      <c r="I156" s="13" t="str">
        <f t="shared" si="9"/>
        <v/>
      </c>
      <c r="J156" s="18"/>
      <c r="K156" s="11"/>
    </row>
    <row r="157" spans="1:11">
      <c r="A157" s="10" t="str">
        <f t="shared" si="8"/>
        <v/>
      </c>
      <c r="B157" s="16"/>
      <c r="C157" s="11"/>
      <c r="D157" s="11"/>
      <c r="E157" s="11"/>
      <c r="F157" s="19"/>
      <c r="G157" s="15"/>
      <c r="H157" s="15"/>
      <c r="I157" s="13" t="str">
        <f t="shared" si="9"/>
        <v/>
      </c>
      <c r="J157" s="18"/>
      <c r="K157" s="11"/>
    </row>
    <row r="158" spans="1:11">
      <c r="A158" s="10" t="str">
        <f t="shared" si="8"/>
        <v/>
      </c>
      <c r="B158" s="16"/>
      <c r="C158" s="11"/>
      <c r="D158" s="11"/>
      <c r="E158" s="11"/>
      <c r="F158" s="19"/>
      <c r="G158" s="15"/>
      <c r="H158" s="15"/>
      <c r="I158" s="13" t="str">
        <f t="shared" si="9"/>
        <v/>
      </c>
      <c r="J158" s="18"/>
      <c r="K158" s="11"/>
    </row>
    <row r="159" spans="1:11">
      <c r="A159" s="10" t="str">
        <f t="shared" si="8"/>
        <v/>
      </c>
      <c r="B159" s="16"/>
      <c r="C159" s="11"/>
      <c r="D159" s="11"/>
      <c r="E159" s="11"/>
      <c r="F159" s="19"/>
      <c r="G159" s="15"/>
      <c r="H159" s="15"/>
      <c r="I159" s="13" t="str">
        <f t="shared" si="9"/>
        <v/>
      </c>
      <c r="J159" s="18"/>
      <c r="K159" s="11"/>
    </row>
    <row r="160" spans="1:11">
      <c r="A160" s="10" t="str">
        <f t="shared" si="8"/>
        <v/>
      </c>
      <c r="B160" s="16"/>
      <c r="C160" s="11"/>
      <c r="D160" s="11"/>
      <c r="E160" s="11"/>
      <c r="F160" s="19"/>
      <c r="G160" s="15"/>
      <c r="H160" s="15"/>
      <c r="I160" s="13" t="str">
        <f t="shared" si="9"/>
        <v/>
      </c>
      <c r="J160" s="18"/>
      <c r="K160" s="11"/>
    </row>
    <row r="161" spans="1:11">
      <c r="A161" s="10" t="str">
        <f t="shared" si="8"/>
        <v/>
      </c>
      <c r="B161" s="16"/>
      <c r="C161" s="11"/>
      <c r="D161" s="11"/>
      <c r="E161" s="11"/>
      <c r="F161" s="19"/>
      <c r="G161" s="15"/>
      <c r="H161" s="15"/>
      <c r="I161" s="13" t="str">
        <f t="shared" si="9"/>
        <v/>
      </c>
      <c r="J161" s="18"/>
      <c r="K161" s="11"/>
    </row>
    <row r="162" spans="1:11">
      <c r="A162" s="10" t="str">
        <f t="shared" ref="A162:A193" si="10">IF(B162="","",ROW()-1)</f>
        <v/>
      </c>
      <c r="B162" s="16"/>
      <c r="C162" s="11"/>
      <c r="D162" s="11"/>
      <c r="E162" s="11"/>
      <c r="F162" s="19"/>
      <c r="G162" s="15"/>
      <c r="H162" s="15"/>
      <c r="I162" s="13" t="str">
        <f t="shared" ref="I162:I193" si="11">IF(E162="","",IF(E162="Koop",F162*G162+H162,IF(E162="Verkoop",-(F162*G162)+H162,-G162)))</f>
        <v/>
      </c>
      <c r="J162" s="18"/>
      <c r="K162" s="11"/>
    </row>
    <row r="163" spans="1:11">
      <c r="A163" s="10" t="str">
        <f t="shared" si="10"/>
        <v/>
      </c>
      <c r="B163" s="16"/>
      <c r="C163" s="11"/>
      <c r="D163" s="11"/>
      <c r="E163" s="11"/>
      <c r="F163" s="19"/>
      <c r="G163" s="15"/>
      <c r="H163" s="15"/>
      <c r="I163" s="13" t="str">
        <f t="shared" si="11"/>
        <v/>
      </c>
      <c r="J163" s="18"/>
      <c r="K163" s="11"/>
    </row>
    <row r="164" spans="1:11">
      <c r="A164" s="10" t="str">
        <f t="shared" si="10"/>
        <v/>
      </c>
      <c r="B164" s="16"/>
      <c r="C164" s="11"/>
      <c r="D164" s="11"/>
      <c r="E164" s="11"/>
      <c r="F164" s="19"/>
      <c r="G164" s="15"/>
      <c r="H164" s="15"/>
      <c r="I164" s="13" t="str">
        <f t="shared" si="11"/>
        <v/>
      </c>
      <c r="J164" s="18"/>
      <c r="K164" s="11"/>
    </row>
    <row r="165" spans="1:11">
      <c r="A165" s="10" t="str">
        <f t="shared" si="10"/>
        <v/>
      </c>
      <c r="B165" s="16"/>
      <c r="C165" s="11"/>
      <c r="D165" s="11"/>
      <c r="E165" s="11"/>
      <c r="F165" s="19"/>
      <c r="G165" s="15"/>
      <c r="H165" s="15"/>
      <c r="I165" s="13" t="str">
        <f t="shared" si="11"/>
        <v/>
      </c>
      <c r="J165" s="18"/>
      <c r="K165" s="11"/>
    </row>
    <row r="166" spans="1:11">
      <c r="A166" s="10" t="str">
        <f t="shared" si="10"/>
        <v/>
      </c>
      <c r="B166" s="16"/>
      <c r="C166" s="11"/>
      <c r="D166" s="11"/>
      <c r="E166" s="11"/>
      <c r="F166" s="19"/>
      <c r="G166" s="15"/>
      <c r="H166" s="15"/>
      <c r="I166" s="13" t="str">
        <f t="shared" si="11"/>
        <v/>
      </c>
      <c r="J166" s="18"/>
      <c r="K166" s="11"/>
    </row>
    <row r="167" spans="1:11">
      <c r="A167" s="10" t="str">
        <f t="shared" si="10"/>
        <v/>
      </c>
      <c r="B167" s="16"/>
      <c r="C167" s="11"/>
      <c r="D167" s="11"/>
      <c r="E167" s="11"/>
      <c r="F167" s="19"/>
      <c r="G167" s="15"/>
      <c r="H167" s="15"/>
      <c r="I167" s="13" t="str">
        <f t="shared" si="11"/>
        <v/>
      </c>
      <c r="J167" s="18"/>
      <c r="K167" s="11"/>
    </row>
    <row r="168" spans="1:11">
      <c r="A168" s="10" t="str">
        <f t="shared" si="10"/>
        <v/>
      </c>
      <c r="B168" s="16"/>
      <c r="C168" s="11"/>
      <c r="D168" s="11"/>
      <c r="E168" s="11"/>
      <c r="F168" s="19"/>
      <c r="G168" s="15"/>
      <c r="H168" s="15"/>
      <c r="I168" s="13" t="str">
        <f t="shared" si="11"/>
        <v/>
      </c>
      <c r="J168" s="18"/>
      <c r="K168" s="11"/>
    </row>
    <row r="169" spans="1:11">
      <c r="A169" s="10" t="str">
        <f t="shared" si="10"/>
        <v/>
      </c>
      <c r="B169" s="16"/>
      <c r="C169" s="11"/>
      <c r="D169" s="11"/>
      <c r="E169" s="11"/>
      <c r="F169" s="19"/>
      <c r="G169" s="15"/>
      <c r="H169" s="15"/>
      <c r="I169" s="13" t="str">
        <f t="shared" si="11"/>
        <v/>
      </c>
      <c r="J169" s="18"/>
      <c r="K169" s="11"/>
    </row>
    <row r="170" spans="1:11">
      <c r="A170" s="10" t="str">
        <f t="shared" si="10"/>
        <v/>
      </c>
      <c r="B170" s="16"/>
      <c r="C170" s="11"/>
      <c r="D170" s="11"/>
      <c r="E170" s="11"/>
      <c r="F170" s="19"/>
      <c r="G170" s="15"/>
      <c r="H170" s="15"/>
      <c r="I170" s="13" t="str">
        <f t="shared" si="11"/>
        <v/>
      </c>
      <c r="J170" s="18"/>
      <c r="K170" s="11"/>
    </row>
    <row r="171" spans="1:11">
      <c r="A171" s="10" t="str">
        <f t="shared" si="10"/>
        <v/>
      </c>
      <c r="B171" s="16"/>
      <c r="C171" s="11"/>
      <c r="D171" s="11"/>
      <c r="E171" s="11"/>
      <c r="F171" s="19"/>
      <c r="G171" s="15"/>
      <c r="H171" s="15"/>
      <c r="I171" s="13" t="str">
        <f t="shared" si="11"/>
        <v/>
      </c>
      <c r="J171" s="18"/>
      <c r="K171" s="11"/>
    </row>
    <row r="172" spans="1:11">
      <c r="A172" s="10" t="str">
        <f t="shared" si="10"/>
        <v/>
      </c>
      <c r="B172" s="16"/>
      <c r="C172" s="11"/>
      <c r="D172" s="11"/>
      <c r="E172" s="11"/>
      <c r="F172" s="19"/>
      <c r="G172" s="15"/>
      <c r="H172" s="15"/>
      <c r="I172" s="13" t="str">
        <f t="shared" si="11"/>
        <v/>
      </c>
      <c r="J172" s="18"/>
      <c r="K172" s="11"/>
    </row>
    <row r="173" spans="1:11">
      <c r="A173" s="10" t="str">
        <f t="shared" si="10"/>
        <v/>
      </c>
      <c r="B173" s="16"/>
      <c r="C173" s="11"/>
      <c r="D173" s="11"/>
      <c r="E173" s="11"/>
      <c r="F173" s="19"/>
      <c r="G173" s="15"/>
      <c r="H173" s="15"/>
      <c r="I173" s="13" t="str">
        <f t="shared" si="11"/>
        <v/>
      </c>
      <c r="J173" s="18"/>
      <c r="K173" s="11"/>
    </row>
    <row r="174" spans="1:11">
      <c r="A174" s="10" t="str">
        <f t="shared" si="10"/>
        <v/>
      </c>
      <c r="B174" s="16"/>
      <c r="C174" s="11"/>
      <c r="D174" s="11"/>
      <c r="E174" s="11"/>
      <c r="F174" s="19"/>
      <c r="G174" s="15"/>
      <c r="H174" s="15"/>
      <c r="I174" s="13" t="str">
        <f t="shared" si="11"/>
        <v/>
      </c>
      <c r="J174" s="18"/>
      <c r="K174" s="11"/>
    </row>
    <row r="175" spans="1:11">
      <c r="A175" s="10" t="str">
        <f t="shared" si="10"/>
        <v/>
      </c>
      <c r="B175" s="16"/>
      <c r="C175" s="11"/>
      <c r="D175" s="11"/>
      <c r="E175" s="11"/>
      <c r="F175" s="19"/>
      <c r="G175" s="15"/>
      <c r="H175" s="15"/>
      <c r="I175" s="13" t="str">
        <f t="shared" si="11"/>
        <v/>
      </c>
      <c r="J175" s="18"/>
      <c r="K175" s="11"/>
    </row>
    <row r="176" spans="1:11">
      <c r="A176" s="10" t="str">
        <f t="shared" si="10"/>
        <v/>
      </c>
      <c r="B176" s="16"/>
      <c r="C176" s="11"/>
      <c r="D176" s="11"/>
      <c r="E176" s="11"/>
      <c r="F176" s="19"/>
      <c r="G176" s="15"/>
      <c r="H176" s="15"/>
      <c r="I176" s="13" t="str">
        <f t="shared" si="11"/>
        <v/>
      </c>
      <c r="J176" s="18"/>
      <c r="K176" s="11"/>
    </row>
    <row r="177" spans="1:11">
      <c r="A177" s="10" t="str">
        <f t="shared" si="10"/>
        <v/>
      </c>
      <c r="B177" s="16"/>
      <c r="C177" s="11"/>
      <c r="D177" s="11"/>
      <c r="E177" s="11"/>
      <c r="F177" s="19"/>
      <c r="G177" s="15"/>
      <c r="H177" s="15"/>
      <c r="I177" s="13" t="str">
        <f t="shared" si="11"/>
        <v/>
      </c>
      <c r="J177" s="18"/>
      <c r="K177" s="11"/>
    </row>
    <row r="178" spans="1:11">
      <c r="A178" s="10" t="str">
        <f t="shared" si="10"/>
        <v/>
      </c>
      <c r="B178" s="16"/>
      <c r="C178" s="11"/>
      <c r="D178" s="11"/>
      <c r="E178" s="11"/>
      <c r="F178" s="19"/>
      <c r="G178" s="15"/>
      <c r="H178" s="15"/>
      <c r="I178" s="13" t="str">
        <f t="shared" si="11"/>
        <v/>
      </c>
      <c r="J178" s="18"/>
      <c r="K178" s="11"/>
    </row>
    <row r="179" spans="1:11">
      <c r="A179" s="10" t="str">
        <f t="shared" si="10"/>
        <v/>
      </c>
      <c r="B179" s="16"/>
      <c r="C179" s="11"/>
      <c r="D179" s="11"/>
      <c r="E179" s="11"/>
      <c r="F179" s="19"/>
      <c r="G179" s="15"/>
      <c r="H179" s="15"/>
      <c r="I179" s="13" t="str">
        <f t="shared" si="11"/>
        <v/>
      </c>
      <c r="J179" s="18"/>
      <c r="K179" s="11"/>
    </row>
    <row r="180" spans="1:11">
      <c r="A180" s="10" t="str">
        <f t="shared" si="10"/>
        <v/>
      </c>
      <c r="B180" s="16"/>
      <c r="C180" s="11"/>
      <c r="D180" s="11"/>
      <c r="E180" s="11"/>
      <c r="F180" s="19"/>
      <c r="G180" s="15"/>
      <c r="H180" s="15"/>
      <c r="I180" s="13" t="str">
        <f t="shared" si="11"/>
        <v/>
      </c>
      <c r="J180" s="18"/>
      <c r="K180" s="11"/>
    </row>
    <row r="181" spans="1:11">
      <c r="A181" s="10" t="str">
        <f t="shared" si="10"/>
        <v/>
      </c>
      <c r="B181" s="16"/>
      <c r="C181" s="11"/>
      <c r="D181" s="11"/>
      <c r="E181" s="11"/>
      <c r="F181" s="19"/>
      <c r="G181" s="15"/>
      <c r="H181" s="15"/>
      <c r="I181" s="13" t="str">
        <f t="shared" si="11"/>
        <v/>
      </c>
      <c r="J181" s="18"/>
      <c r="K181" s="11"/>
    </row>
    <row r="182" spans="1:11">
      <c r="A182" s="10" t="str">
        <f t="shared" si="10"/>
        <v/>
      </c>
      <c r="B182" s="16"/>
      <c r="C182" s="11"/>
      <c r="D182" s="11"/>
      <c r="E182" s="11"/>
      <c r="F182" s="19"/>
      <c r="G182" s="15"/>
      <c r="H182" s="15"/>
      <c r="I182" s="13" t="str">
        <f t="shared" si="11"/>
        <v/>
      </c>
      <c r="J182" s="18"/>
      <c r="K182" s="11"/>
    </row>
    <row r="183" spans="1:11">
      <c r="A183" s="10" t="str">
        <f t="shared" si="10"/>
        <v/>
      </c>
      <c r="B183" s="16"/>
      <c r="C183" s="11"/>
      <c r="D183" s="11"/>
      <c r="E183" s="11"/>
      <c r="F183" s="19"/>
      <c r="G183" s="15"/>
      <c r="H183" s="15"/>
      <c r="I183" s="13" t="str">
        <f t="shared" si="11"/>
        <v/>
      </c>
      <c r="J183" s="18"/>
      <c r="K183" s="11"/>
    </row>
    <row r="184" spans="1:11">
      <c r="A184" s="10" t="str">
        <f t="shared" si="10"/>
        <v/>
      </c>
      <c r="B184" s="16"/>
      <c r="C184" s="11"/>
      <c r="D184" s="11"/>
      <c r="E184" s="11"/>
      <c r="F184" s="19"/>
      <c r="G184" s="15"/>
      <c r="H184" s="15"/>
      <c r="I184" s="13" t="str">
        <f t="shared" si="11"/>
        <v/>
      </c>
      <c r="J184" s="18"/>
      <c r="K184" s="11"/>
    </row>
    <row r="185" spans="1:11">
      <c r="A185" s="10" t="str">
        <f t="shared" si="10"/>
        <v/>
      </c>
      <c r="B185" s="16"/>
      <c r="C185" s="11"/>
      <c r="D185" s="11"/>
      <c r="E185" s="11"/>
      <c r="F185" s="19"/>
      <c r="G185" s="15"/>
      <c r="H185" s="15"/>
      <c r="I185" s="13" t="str">
        <f t="shared" si="11"/>
        <v/>
      </c>
      <c r="J185" s="18"/>
      <c r="K185" s="11"/>
    </row>
    <row r="186" spans="1:11">
      <c r="A186" s="10" t="str">
        <f t="shared" si="10"/>
        <v/>
      </c>
      <c r="B186" s="16"/>
      <c r="C186" s="11"/>
      <c r="D186" s="11"/>
      <c r="E186" s="11"/>
      <c r="F186" s="19"/>
      <c r="G186" s="15"/>
      <c r="H186" s="15"/>
      <c r="I186" s="13" t="str">
        <f t="shared" si="11"/>
        <v/>
      </c>
      <c r="J186" s="18"/>
      <c r="K186" s="11"/>
    </row>
    <row r="187" spans="1:11">
      <c r="A187" s="10" t="str">
        <f t="shared" si="10"/>
        <v/>
      </c>
      <c r="B187" s="16"/>
      <c r="C187" s="11"/>
      <c r="D187" s="11"/>
      <c r="E187" s="11"/>
      <c r="F187" s="19"/>
      <c r="G187" s="15"/>
      <c r="H187" s="15"/>
      <c r="I187" s="13" t="str">
        <f t="shared" si="11"/>
        <v/>
      </c>
      <c r="J187" s="18"/>
      <c r="K187" s="11"/>
    </row>
    <row r="188" spans="1:11">
      <c r="A188" s="10" t="str">
        <f t="shared" si="10"/>
        <v/>
      </c>
      <c r="B188" s="16"/>
      <c r="C188" s="11"/>
      <c r="D188" s="11"/>
      <c r="E188" s="11"/>
      <c r="F188" s="19"/>
      <c r="G188" s="15"/>
      <c r="H188" s="15"/>
      <c r="I188" s="13" t="str">
        <f t="shared" si="11"/>
        <v/>
      </c>
      <c r="J188" s="18"/>
      <c r="K188" s="11"/>
    </row>
    <row r="189" spans="1:11">
      <c r="A189" s="10" t="str">
        <f t="shared" si="10"/>
        <v/>
      </c>
      <c r="B189" s="16"/>
      <c r="C189" s="11"/>
      <c r="D189" s="11"/>
      <c r="E189" s="11"/>
      <c r="F189" s="19"/>
      <c r="G189" s="15"/>
      <c r="H189" s="15"/>
      <c r="I189" s="13" t="str">
        <f t="shared" si="11"/>
        <v/>
      </c>
      <c r="J189" s="18"/>
      <c r="K189" s="11"/>
    </row>
    <row r="190" spans="1:11">
      <c r="A190" s="10" t="str">
        <f t="shared" si="10"/>
        <v/>
      </c>
      <c r="B190" s="16"/>
      <c r="C190" s="11"/>
      <c r="D190" s="11"/>
      <c r="E190" s="11"/>
      <c r="F190" s="19"/>
      <c r="G190" s="15"/>
      <c r="H190" s="15"/>
      <c r="I190" s="13" t="str">
        <f t="shared" si="11"/>
        <v/>
      </c>
      <c r="J190" s="18"/>
      <c r="K190" s="11"/>
    </row>
    <row r="191" spans="1:11">
      <c r="A191" s="10" t="str">
        <f t="shared" si="10"/>
        <v/>
      </c>
      <c r="B191" s="16"/>
      <c r="C191" s="11"/>
      <c r="D191" s="11"/>
      <c r="E191" s="11"/>
      <c r="F191" s="19"/>
      <c r="G191" s="15"/>
      <c r="H191" s="15"/>
      <c r="I191" s="13" t="str">
        <f t="shared" si="11"/>
        <v/>
      </c>
      <c r="J191" s="18"/>
      <c r="K191" s="11"/>
    </row>
    <row r="192" spans="1:11">
      <c r="A192" s="10" t="str">
        <f t="shared" si="10"/>
        <v/>
      </c>
      <c r="B192" s="16"/>
      <c r="C192" s="11"/>
      <c r="D192" s="11"/>
      <c r="E192" s="11"/>
      <c r="F192" s="19"/>
      <c r="G192" s="15"/>
      <c r="H192" s="15"/>
      <c r="I192" s="13" t="str">
        <f t="shared" si="11"/>
        <v/>
      </c>
      <c r="J192" s="18"/>
      <c r="K192" s="11"/>
    </row>
    <row r="193" spans="1:11">
      <c r="A193" s="10" t="str">
        <f t="shared" si="10"/>
        <v/>
      </c>
      <c r="B193" s="16"/>
      <c r="C193" s="11"/>
      <c r="D193" s="11"/>
      <c r="E193" s="11"/>
      <c r="F193" s="19"/>
      <c r="G193" s="15"/>
      <c r="H193" s="15"/>
      <c r="I193" s="13" t="str">
        <f t="shared" si="11"/>
        <v/>
      </c>
      <c r="J193" s="18"/>
      <c r="K193" s="11"/>
    </row>
    <row r="194" spans="1:11">
      <c r="A194" s="10" t="str">
        <f t="shared" ref="A194:A225" si="12">IF(B194="","",ROW()-1)</f>
        <v/>
      </c>
      <c r="B194" s="16"/>
      <c r="C194" s="11"/>
      <c r="D194" s="11"/>
      <c r="E194" s="11"/>
      <c r="F194" s="19"/>
      <c r="G194" s="15"/>
      <c r="H194" s="15"/>
      <c r="I194" s="13" t="str">
        <f t="shared" ref="I194:I225" si="13">IF(E194="","",IF(E194="Koop",F194*G194+H194,IF(E194="Verkoop",-(F194*G194)+H194,-G194)))</f>
        <v/>
      </c>
      <c r="J194" s="18"/>
      <c r="K194" s="11"/>
    </row>
    <row r="195" spans="1:11">
      <c r="A195" s="10" t="str">
        <f t="shared" si="12"/>
        <v/>
      </c>
      <c r="B195" s="16"/>
      <c r="C195" s="11"/>
      <c r="D195" s="11"/>
      <c r="E195" s="11"/>
      <c r="F195" s="19"/>
      <c r="G195" s="15"/>
      <c r="H195" s="15"/>
      <c r="I195" s="13" t="str">
        <f t="shared" si="13"/>
        <v/>
      </c>
      <c r="J195" s="18"/>
      <c r="K195" s="11"/>
    </row>
    <row r="196" spans="1:11">
      <c r="A196" s="10" t="str">
        <f t="shared" si="12"/>
        <v/>
      </c>
      <c r="B196" s="16"/>
      <c r="C196" s="11"/>
      <c r="D196" s="11"/>
      <c r="E196" s="11"/>
      <c r="F196" s="19"/>
      <c r="G196" s="15"/>
      <c r="H196" s="15"/>
      <c r="I196" s="13" t="str">
        <f t="shared" si="13"/>
        <v/>
      </c>
      <c r="J196" s="18"/>
      <c r="K196" s="11"/>
    </row>
    <row r="197" spans="1:11">
      <c r="A197" s="10" t="str">
        <f t="shared" si="12"/>
        <v/>
      </c>
      <c r="B197" s="16"/>
      <c r="C197" s="11"/>
      <c r="D197" s="11"/>
      <c r="E197" s="11"/>
      <c r="F197" s="19"/>
      <c r="G197" s="15"/>
      <c r="H197" s="15"/>
      <c r="I197" s="13" t="str">
        <f t="shared" si="13"/>
        <v/>
      </c>
      <c r="J197" s="18"/>
      <c r="K197" s="11"/>
    </row>
    <row r="198" spans="1:11">
      <c r="A198" s="10" t="str">
        <f t="shared" si="12"/>
        <v/>
      </c>
      <c r="B198" s="16"/>
      <c r="C198" s="11"/>
      <c r="D198" s="11"/>
      <c r="E198" s="11"/>
      <c r="F198" s="19"/>
      <c r="G198" s="15"/>
      <c r="H198" s="15"/>
      <c r="I198" s="13" t="str">
        <f t="shared" si="13"/>
        <v/>
      </c>
      <c r="J198" s="18"/>
      <c r="K198" s="11"/>
    </row>
    <row r="199" spans="1:11">
      <c r="A199" s="10" t="str">
        <f t="shared" si="12"/>
        <v/>
      </c>
      <c r="B199" s="16"/>
      <c r="C199" s="11"/>
      <c r="D199" s="11"/>
      <c r="E199" s="11"/>
      <c r="F199" s="19"/>
      <c r="G199" s="15"/>
      <c r="H199" s="15"/>
      <c r="I199" s="13" t="str">
        <f t="shared" si="13"/>
        <v/>
      </c>
      <c r="J199" s="18"/>
      <c r="K199" s="11"/>
    </row>
    <row r="200" spans="1:11">
      <c r="A200" s="10" t="str">
        <f t="shared" si="12"/>
        <v/>
      </c>
      <c r="B200" s="16"/>
      <c r="C200" s="11"/>
      <c r="D200" s="11"/>
      <c r="E200" s="11"/>
      <c r="F200" s="19"/>
      <c r="G200" s="15"/>
      <c r="H200" s="15"/>
      <c r="I200" s="13" t="str">
        <f t="shared" si="13"/>
        <v/>
      </c>
      <c r="J200" s="18"/>
      <c r="K200" s="11"/>
    </row>
    <row r="201" spans="1:11">
      <c r="A201" s="10" t="str">
        <f t="shared" si="12"/>
        <v/>
      </c>
      <c r="B201" s="16"/>
      <c r="C201" s="11"/>
      <c r="D201" s="11"/>
      <c r="E201" s="11"/>
      <c r="F201" s="19"/>
      <c r="G201" s="15"/>
      <c r="H201" s="15"/>
      <c r="I201" s="13" t="str">
        <f t="shared" si="13"/>
        <v/>
      </c>
      <c r="J201" s="18"/>
      <c r="K201" s="11"/>
    </row>
  </sheetData>
  <autoFilter ref="A1:K201" xr:uid="{00000000-0009-0000-0000-000002000000}"/>
  <dataValidations count="1">
    <dataValidation type="list" allowBlank="1" errorTitle="Ongeldige waarde" error="Kies een waarde uit de lijst." sqref="E2:E201" xr:uid="{00000000-0002-0000-0200-000000000000}">
      <formula1>"Koop,Verkoop,Dividend"</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01"/>
  <sheetViews>
    <sheetView workbookViewId="0">
      <pane xSplit="2" ySplit="1" topLeftCell="C2" activePane="bottomRight" state="frozen"/>
      <selection pane="topRight"/>
      <selection pane="bottomLeft"/>
      <selection pane="bottomRight"/>
    </sheetView>
  </sheetViews>
  <sheetFormatPr defaultRowHeight="15"/>
  <cols>
    <col min="1" max="1" width="5" customWidth="1"/>
    <col min="2" max="3" width="12" customWidth="1"/>
    <col min="4" max="4" width="14" customWidth="1"/>
    <col min="5" max="5" width="50" customWidth="1"/>
    <col min="6" max="6" width="4" customWidth="1"/>
    <col min="7" max="7" width="38" customWidth="1"/>
    <col min="8" max="8" width="16" customWidth="1"/>
  </cols>
  <sheetData>
    <row r="1" spans="1:8" ht="32.1" customHeight="1">
      <c r="A1" s="9" t="s">
        <v>33</v>
      </c>
      <c r="B1" s="9" t="s">
        <v>58</v>
      </c>
      <c r="C1" s="9" t="s">
        <v>59</v>
      </c>
      <c r="D1" s="9" t="s">
        <v>66</v>
      </c>
      <c r="E1" s="9" t="s">
        <v>67</v>
      </c>
      <c r="G1" s="2" t="s">
        <v>68</v>
      </c>
    </row>
    <row r="2" spans="1:8">
      <c r="A2" s="10" t="str">
        <f t="shared" ref="A2:A33" si="0">IF(B2="","",ROW()-1)</f>
        <v/>
      </c>
      <c r="B2" s="16"/>
      <c r="C2" s="11"/>
      <c r="D2" s="15"/>
      <c r="E2" s="18"/>
      <c r="G2" s="20" t="s">
        <v>69</v>
      </c>
      <c r="H2" s="13">
        <f>SUMIFS($D$2:$D$201,$C$2:$C$201,"Inleg")</f>
        <v>0</v>
      </c>
    </row>
    <row r="3" spans="1:8">
      <c r="A3" s="10" t="str">
        <f t="shared" si="0"/>
        <v/>
      </c>
      <c r="B3" s="16"/>
      <c r="C3" s="11"/>
      <c r="D3" s="15"/>
      <c r="E3" s="18"/>
      <c r="G3" s="20" t="s">
        <v>70</v>
      </c>
      <c r="H3" s="13">
        <f>-SUMIFS($D$2:$D$201,$C$2:$C$201,"Opname")</f>
        <v>0</v>
      </c>
    </row>
    <row r="4" spans="1:8">
      <c r="A4" s="10" t="str">
        <f t="shared" si="0"/>
        <v/>
      </c>
      <c r="B4" s="16"/>
      <c r="C4" s="11"/>
      <c r="D4" s="15"/>
      <c r="E4" s="18"/>
      <c r="G4" s="20" t="s">
        <v>71</v>
      </c>
      <c r="H4" s="13">
        <f>SUMIFS($D$2:$D$201,$C$2:$C$201,"Rente")+SUMIFS($D$2:$D$201,$C$2:$C$201,"Kosten")+SUMIFS($D$2:$D$201,$C$2:$C$201,"Correctie")</f>
        <v>0</v>
      </c>
    </row>
    <row r="5" spans="1:8">
      <c r="A5" s="10" t="str">
        <f t="shared" si="0"/>
        <v/>
      </c>
      <c r="B5" s="16"/>
      <c r="C5" s="11"/>
      <c r="D5" s="15"/>
      <c r="E5" s="18"/>
      <c r="G5" s="20" t="s">
        <v>72</v>
      </c>
      <c r="H5" s="13">
        <f>SUM(Transacties!$I$2:$I$201)</f>
        <v>0</v>
      </c>
    </row>
    <row r="6" spans="1:8">
      <c r="A6" s="10" t="str">
        <f t="shared" si="0"/>
        <v/>
      </c>
      <c r="B6" s="16"/>
      <c r="C6" s="11"/>
      <c r="D6" s="15"/>
      <c r="E6" s="18"/>
      <c r="G6" s="20" t="s">
        <v>73</v>
      </c>
      <c r="H6" s="13">
        <f>H2-H3+H4-H5</f>
        <v>0</v>
      </c>
    </row>
    <row r="7" spans="1:8">
      <c r="A7" s="10" t="str">
        <f t="shared" si="0"/>
        <v/>
      </c>
      <c r="B7" s="16"/>
      <c r="C7" s="11"/>
      <c r="D7" s="15"/>
      <c r="E7" s="18"/>
      <c r="G7" s="20" t="s">
        <v>74</v>
      </c>
      <c r="H7" s="13">
        <f>SUM(Posities!$K$2:$K$31)</f>
        <v>0</v>
      </c>
    </row>
    <row r="8" spans="1:8">
      <c r="A8" s="10" t="str">
        <f t="shared" si="0"/>
        <v/>
      </c>
      <c r="B8" s="16"/>
      <c r="C8" s="11"/>
      <c r="D8" s="15"/>
      <c r="E8" s="18"/>
      <c r="G8" s="20" t="s">
        <v>75</v>
      </c>
      <c r="H8" s="13">
        <f>H6+H7</f>
        <v>0</v>
      </c>
    </row>
    <row r="9" spans="1:8">
      <c r="A9" s="10" t="str">
        <f t="shared" si="0"/>
        <v/>
      </c>
      <c r="B9" s="16"/>
      <c r="C9" s="11"/>
      <c r="D9" s="15"/>
      <c r="E9" s="18"/>
      <c r="G9" s="20" t="s">
        <v>76</v>
      </c>
      <c r="H9" s="17" t="str">
        <f>IF((H2-H3)=0,"",(H8-(H2-H3))/(H2-H3))</f>
        <v/>
      </c>
    </row>
    <row r="10" spans="1:8">
      <c r="A10" s="10" t="str">
        <f t="shared" si="0"/>
        <v/>
      </c>
      <c r="B10" s="16"/>
      <c r="C10" s="11"/>
      <c r="D10" s="15"/>
      <c r="E10" s="18"/>
    </row>
    <row r="11" spans="1:8">
      <c r="A11" s="10" t="str">
        <f t="shared" si="0"/>
        <v/>
      </c>
      <c r="B11" s="16"/>
      <c r="C11" s="11"/>
      <c r="D11" s="15"/>
      <c r="E11" s="18"/>
    </row>
    <row r="12" spans="1:8">
      <c r="A12" s="10" t="str">
        <f t="shared" si="0"/>
        <v/>
      </c>
      <c r="B12" s="16"/>
      <c r="C12" s="11"/>
      <c r="D12" s="15"/>
      <c r="E12" s="18"/>
    </row>
    <row r="13" spans="1:8">
      <c r="A13" s="10" t="str">
        <f t="shared" si="0"/>
        <v/>
      </c>
      <c r="B13" s="16"/>
      <c r="C13" s="11"/>
      <c r="D13" s="15"/>
      <c r="E13" s="18"/>
    </row>
    <row r="14" spans="1:8">
      <c r="A14" s="10" t="str">
        <f t="shared" si="0"/>
        <v/>
      </c>
      <c r="B14" s="16"/>
      <c r="C14" s="11"/>
      <c r="D14" s="15"/>
      <c r="E14" s="18"/>
    </row>
    <row r="15" spans="1:8">
      <c r="A15" s="10" t="str">
        <f t="shared" si="0"/>
        <v/>
      </c>
      <c r="B15" s="16"/>
      <c r="C15" s="11"/>
      <c r="D15" s="15"/>
      <c r="E15" s="18"/>
    </row>
    <row r="16" spans="1:8">
      <c r="A16" s="10" t="str">
        <f t="shared" si="0"/>
        <v/>
      </c>
      <c r="B16" s="16"/>
      <c r="C16" s="11"/>
      <c r="D16" s="15"/>
      <c r="E16" s="18"/>
    </row>
    <row r="17" spans="1:5">
      <c r="A17" s="10" t="str">
        <f t="shared" si="0"/>
        <v/>
      </c>
      <c r="B17" s="16"/>
      <c r="C17" s="11"/>
      <c r="D17" s="15"/>
      <c r="E17" s="18"/>
    </row>
    <row r="18" spans="1:5">
      <c r="A18" s="10" t="str">
        <f t="shared" si="0"/>
        <v/>
      </c>
      <c r="B18" s="16"/>
      <c r="C18" s="11"/>
      <c r="D18" s="15"/>
      <c r="E18" s="18"/>
    </row>
    <row r="19" spans="1:5">
      <c r="A19" s="10" t="str">
        <f t="shared" si="0"/>
        <v/>
      </c>
      <c r="B19" s="16"/>
      <c r="C19" s="11"/>
      <c r="D19" s="15"/>
      <c r="E19" s="18"/>
    </row>
    <row r="20" spans="1:5">
      <c r="A20" s="10" t="str">
        <f t="shared" si="0"/>
        <v/>
      </c>
      <c r="B20" s="16"/>
      <c r="C20" s="11"/>
      <c r="D20" s="15"/>
      <c r="E20" s="18"/>
    </row>
    <row r="21" spans="1:5">
      <c r="A21" s="10" t="str">
        <f t="shared" si="0"/>
        <v/>
      </c>
      <c r="B21" s="16"/>
      <c r="C21" s="11"/>
      <c r="D21" s="15"/>
      <c r="E21" s="18"/>
    </row>
    <row r="22" spans="1:5">
      <c r="A22" s="10" t="str">
        <f t="shared" si="0"/>
        <v/>
      </c>
      <c r="B22" s="16"/>
      <c r="C22" s="11"/>
      <c r="D22" s="15"/>
      <c r="E22" s="18"/>
    </row>
    <row r="23" spans="1:5">
      <c r="A23" s="10" t="str">
        <f t="shared" si="0"/>
        <v/>
      </c>
      <c r="B23" s="16"/>
      <c r="C23" s="11"/>
      <c r="D23" s="15"/>
      <c r="E23" s="18"/>
    </row>
    <row r="24" spans="1:5">
      <c r="A24" s="10" t="str">
        <f t="shared" si="0"/>
        <v/>
      </c>
      <c r="B24" s="16"/>
      <c r="C24" s="11"/>
      <c r="D24" s="15"/>
      <c r="E24" s="18"/>
    </row>
    <row r="25" spans="1:5">
      <c r="A25" s="10" t="str">
        <f t="shared" si="0"/>
        <v/>
      </c>
      <c r="B25" s="16"/>
      <c r="C25" s="11"/>
      <c r="D25" s="15"/>
      <c r="E25" s="18"/>
    </row>
    <row r="26" spans="1:5">
      <c r="A26" s="10" t="str">
        <f t="shared" si="0"/>
        <v/>
      </c>
      <c r="B26" s="16"/>
      <c r="C26" s="11"/>
      <c r="D26" s="15"/>
      <c r="E26" s="18"/>
    </row>
    <row r="27" spans="1:5">
      <c r="A27" s="10" t="str">
        <f t="shared" si="0"/>
        <v/>
      </c>
      <c r="B27" s="16"/>
      <c r="C27" s="11"/>
      <c r="D27" s="15"/>
      <c r="E27" s="18"/>
    </row>
    <row r="28" spans="1:5">
      <c r="A28" s="10" t="str">
        <f t="shared" si="0"/>
        <v/>
      </c>
      <c r="B28" s="16"/>
      <c r="C28" s="11"/>
      <c r="D28" s="15"/>
      <c r="E28" s="18"/>
    </row>
    <row r="29" spans="1:5">
      <c r="A29" s="10" t="str">
        <f t="shared" si="0"/>
        <v/>
      </c>
      <c r="B29" s="16"/>
      <c r="C29" s="11"/>
      <c r="D29" s="15"/>
      <c r="E29" s="18"/>
    </row>
    <row r="30" spans="1:5">
      <c r="A30" s="10" t="str">
        <f t="shared" si="0"/>
        <v/>
      </c>
      <c r="B30" s="16"/>
      <c r="C30" s="11"/>
      <c r="D30" s="15"/>
      <c r="E30" s="18"/>
    </row>
    <row r="31" spans="1:5">
      <c r="A31" s="10" t="str">
        <f t="shared" si="0"/>
        <v/>
      </c>
      <c r="B31" s="16"/>
      <c r="C31" s="11"/>
      <c r="D31" s="15"/>
      <c r="E31" s="18"/>
    </row>
    <row r="32" spans="1:5">
      <c r="A32" s="10" t="str">
        <f t="shared" si="0"/>
        <v/>
      </c>
      <c r="B32" s="16"/>
      <c r="C32" s="11"/>
      <c r="D32" s="15"/>
      <c r="E32" s="18"/>
    </row>
    <row r="33" spans="1:5">
      <c r="A33" s="10" t="str">
        <f t="shared" si="0"/>
        <v/>
      </c>
      <c r="B33" s="16"/>
      <c r="C33" s="11"/>
      <c r="D33" s="15"/>
      <c r="E33" s="18"/>
    </row>
    <row r="34" spans="1:5">
      <c r="A34" s="10" t="str">
        <f t="shared" ref="A34:A65" si="1">IF(B34="","",ROW()-1)</f>
        <v/>
      </c>
      <c r="B34" s="16"/>
      <c r="C34" s="11"/>
      <c r="D34" s="15"/>
      <c r="E34" s="18"/>
    </row>
    <row r="35" spans="1:5">
      <c r="A35" s="10" t="str">
        <f t="shared" si="1"/>
        <v/>
      </c>
      <c r="B35" s="16"/>
      <c r="C35" s="11"/>
      <c r="D35" s="15"/>
      <c r="E35" s="18"/>
    </row>
    <row r="36" spans="1:5">
      <c r="A36" s="10" t="str">
        <f t="shared" si="1"/>
        <v/>
      </c>
      <c r="B36" s="16"/>
      <c r="C36" s="11"/>
      <c r="D36" s="15"/>
      <c r="E36" s="18"/>
    </row>
    <row r="37" spans="1:5">
      <c r="A37" s="10" t="str">
        <f t="shared" si="1"/>
        <v/>
      </c>
      <c r="B37" s="16"/>
      <c r="C37" s="11"/>
      <c r="D37" s="15"/>
      <c r="E37" s="18"/>
    </row>
    <row r="38" spans="1:5">
      <c r="A38" s="10" t="str">
        <f t="shared" si="1"/>
        <v/>
      </c>
      <c r="B38" s="16"/>
      <c r="C38" s="11"/>
      <c r="D38" s="15"/>
      <c r="E38" s="18"/>
    </row>
    <row r="39" spans="1:5">
      <c r="A39" s="10" t="str">
        <f t="shared" si="1"/>
        <v/>
      </c>
      <c r="B39" s="16"/>
      <c r="C39" s="11"/>
      <c r="D39" s="15"/>
      <c r="E39" s="18"/>
    </row>
    <row r="40" spans="1:5">
      <c r="A40" s="10" t="str">
        <f t="shared" si="1"/>
        <v/>
      </c>
      <c r="B40" s="16"/>
      <c r="C40" s="11"/>
      <c r="D40" s="15"/>
      <c r="E40" s="18"/>
    </row>
    <row r="41" spans="1:5">
      <c r="A41" s="10" t="str">
        <f t="shared" si="1"/>
        <v/>
      </c>
      <c r="B41" s="16"/>
      <c r="C41" s="11"/>
      <c r="D41" s="15"/>
      <c r="E41" s="18"/>
    </row>
    <row r="42" spans="1:5">
      <c r="A42" s="10" t="str">
        <f t="shared" si="1"/>
        <v/>
      </c>
      <c r="B42" s="16"/>
      <c r="C42" s="11"/>
      <c r="D42" s="15"/>
      <c r="E42" s="18"/>
    </row>
    <row r="43" spans="1:5">
      <c r="A43" s="10" t="str">
        <f t="shared" si="1"/>
        <v/>
      </c>
      <c r="B43" s="16"/>
      <c r="C43" s="11"/>
      <c r="D43" s="15"/>
      <c r="E43" s="18"/>
    </row>
    <row r="44" spans="1:5">
      <c r="A44" s="10" t="str">
        <f t="shared" si="1"/>
        <v/>
      </c>
      <c r="B44" s="16"/>
      <c r="C44" s="11"/>
      <c r="D44" s="15"/>
      <c r="E44" s="18"/>
    </row>
    <row r="45" spans="1:5">
      <c r="A45" s="10" t="str">
        <f t="shared" si="1"/>
        <v/>
      </c>
      <c r="B45" s="16"/>
      <c r="C45" s="11"/>
      <c r="D45" s="15"/>
      <c r="E45" s="18"/>
    </row>
    <row r="46" spans="1:5">
      <c r="A46" s="10" t="str">
        <f t="shared" si="1"/>
        <v/>
      </c>
      <c r="B46" s="16"/>
      <c r="C46" s="11"/>
      <c r="D46" s="15"/>
      <c r="E46" s="18"/>
    </row>
    <row r="47" spans="1:5">
      <c r="A47" s="10" t="str">
        <f t="shared" si="1"/>
        <v/>
      </c>
      <c r="B47" s="16"/>
      <c r="C47" s="11"/>
      <c r="D47" s="15"/>
      <c r="E47" s="18"/>
    </row>
    <row r="48" spans="1:5">
      <c r="A48" s="10" t="str">
        <f t="shared" si="1"/>
        <v/>
      </c>
      <c r="B48" s="16"/>
      <c r="C48" s="11"/>
      <c r="D48" s="15"/>
      <c r="E48" s="18"/>
    </row>
    <row r="49" spans="1:5">
      <c r="A49" s="10" t="str">
        <f t="shared" si="1"/>
        <v/>
      </c>
      <c r="B49" s="16"/>
      <c r="C49" s="11"/>
      <c r="D49" s="15"/>
      <c r="E49" s="18"/>
    </row>
    <row r="50" spans="1:5">
      <c r="A50" s="10" t="str">
        <f t="shared" si="1"/>
        <v/>
      </c>
      <c r="B50" s="16"/>
      <c r="C50" s="11"/>
      <c r="D50" s="15"/>
      <c r="E50" s="18"/>
    </row>
    <row r="51" spans="1:5">
      <c r="A51" s="10" t="str">
        <f t="shared" si="1"/>
        <v/>
      </c>
      <c r="B51" s="16"/>
      <c r="C51" s="11"/>
      <c r="D51" s="15"/>
      <c r="E51" s="18"/>
    </row>
    <row r="52" spans="1:5">
      <c r="A52" s="10" t="str">
        <f t="shared" si="1"/>
        <v/>
      </c>
      <c r="B52" s="16"/>
      <c r="C52" s="11"/>
      <c r="D52" s="15"/>
      <c r="E52" s="18"/>
    </row>
    <row r="53" spans="1:5">
      <c r="A53" s="10" t="str">
        <f t="shared" si="1"/>
        <v/>
      </c>
      <c r="B53" s="16"/>
      <c r="C53" s="11"/>
      <c r="D53" s="15"/>
      <c r="E53" s="18"/>
    </row>
    <row r="54" spans="1:5">
      <c r="A54" s="10" t="str">
        <f t="shared" si="1"/>
        <v/>
      </c>
      <c r="B54" s="16"/>
      <c r="C54" s="11"/>
      <c r="D54" s="15"/>
      <c r="E54" s="18"/>
    </row>
    <row r="55" spans="1:5">
      <c r="A55" s="10" t="str">
        <f t="shared" si="1"/>
        <v/>
      </c>
      <c r="B55" s="16"/>
      <c r="C55" s="11"/>
      <c r="D55" s="15"/>
      <c r="E55" s="18"/>
    </row>
    <row r="56" spans="1:5">
      <c r="A56" s="10" t="str">
        <f t="shared" si="1"/>
        <v/>
      </c>
      <c r="B56" s="16"/>
      <c r="C56" s="11"/>
      <c r="D56" s="15"/>
      <c r="E56" s="18"/>
    </row>
    <row r="57" spans="1:5">
      <c r="A57" s="10" t="str">
        <f t="shared" si="1"/>
        <v/>
      </c>
      <c r="B57" s="16"/>
      <c r="C57" s="11"/>
      <c r="D57" s="15"/>
      <c r="E57" s="18"/>
    </row>
    <row r="58" spans="1:5">
      <c r="A58" s="10" t="str">
        <f t="shared" si="1"/>
        <v/>
      </c>
      <c r="B58" s="16"/>
      <c r="C58" s="11"/>
      <c r="D58" s="15"/>
      <c r="E58" s="18"/>
    </row>
    <row r="59" spans="1:5">
      <c r="A59" s="10" t="str">
        <f t="shared" si="1"/>
        <v/>
      </c>
      <c r="B59" s="16"/>
      <c r="C59" s="11"/>
      <c r="D59" s="15"/>
      <c r="E59" s="18"/>
    </row>
    <row r="60" spans="1:5">
      <c r="A60" s="10" t="str">
        <f t="shared" si="1"/>
        <v/>
      </c>
      <c r="B60" s="16"/>
      <c r="C60" s="11"/>
      <c r="D60" s="15"/>
      <c r="E60" s="18"/>
    </row>
    <row r="61" spans="1:5">
      <c r="A61" s="10" t="str">
        <f t="shared" si="1"/>
        <v/>
      </c>
      <c r="B61" s="16"/>
      <c r="C61" s="11"/>
      <c r="D61" s="15"/>
      <c r="E61" s="18"/>
    </row>
    <row r="62" spans="1:5">
      <c r="A62" s="10" t="str">
        <f t="shared" si="1"/>
        <v/>
      </c>
      <c r="B62" s="16"/>
      <c r="C62" s="11"/>
      <c r="D62" s="15"/>
      <c r="E62" s="18"/>
    </row>
    <row r="63" spans="1:5">
      <c r="A63" s="10" t="str">
        <f t="shared" si="1"/>
        <v/>
      </c>
      <c r="B63" s="16"/>
      <c r="C63" s="11"/>
      <c r="D63" s="15"/>
      <c r="E63" s="18"/>
    </row>
    <row r="64" spans="1:5">
      <c r="A64" s="10" t="str">
        <f t="shared" si="1"/>
        <v/>
      </c>
      <c r="B64" s="16"/>
      <c r="C64" s="11"/>
      <c r="D64" s="15"/>
      <c r="E64" s="18"/>
    </row>
    <row r="65" spans="1:5">
      <c r="A65" s="10" t="str">
        <f t="shared" si="1"/>
        <v/>
      </c>
      <c r="B65" s="16"/>
      <c r="C65" s="11"/>
      <c r="D65" s="15"/>
      <c r="E65" s="18"/>
    </row>
    <row r="66" spans="1:5">
      <c r="A66" s="10" t="str">
        <f t="shared" ref="A66:A97" si="2">IF(B66="","",ROW()-1)</f>
        <v/>
      </c>
      <c r="B66" s="16"/>
      <c r="C66" s="11"/>
      <c r="D66" s="15"/>
      <c r="E66" s="18"/>
    </row>
    <row r="67" spans="1:5">
      <c r="A67" s="10" t="str">
        <f t="shared" si="2"/>
        <v/>
      </c>
      <c r="B67" s="16"/>
      <c r="C67" s="11"/>
      <c r="D67" s="15"/>
      <c r="E67" s="18"/>
    </row>
    <row r="68" spans="1:5">
      <c r="A68" s="10" t="str">
        <f t="shared" si="2"/>
        <v/>
      </c>
      <c r="B68" s="16"/>
      <c r="C68" s="11"/>
      <c r="D68" s="15"/>
      <c r="E68" s="18"/>
    </row>
    <row r="69" spans="1:5">
      <c r="A69" s="10" t="str">
        <f t="shared" si="2"/>
        <v/>
      </c>
      <c r="B69" s="16"/>
      <c r="C69" s="11"/>
      <c r="D69" s="15"/>
      <c r="E69" s="18"/>
    </row>
    <row r="70" spans="1:5">
      <c r="A70" s="10" t="str">
        <f t="shared" si="2"/>
        <v/>
      </c>
      <c r="B70" s="16"/>
      <c r="C70" s="11"/>
      <c r="D70" s="15"/>
      <c r="E70" s="18"/>
    </row>
    <row r="71" spans="1:5">
      <c r="A71" s="10" t="str">
        <f t="shared" si="2"/>
        <v/>
      </c>
      <c r="B71" s="16"/>
      <c r="C71" s="11"/>
      <c r="D71" s="15"/>
      <c r="E71" s="18"/>
    </row>
    <row r="72" spans="1:5">
      <c r="A72" s="10" t="str">
        <f t="shared" si="2"/>
        <v/>
      </c>
      <c r="B72" s="16"/>
      <c r="C72" s="11"/>
      <c r="D72" s="15"/>
      <c r="E72" s="18"/>
    </row>
    <row r="73" spans="1:5">
      <c r="A73" s="10" t="str">
        <f t="shared" si="2"/>
        <v/>
      </c>
      <c r="B73" s="16"/>
      <c r="C73" s="11"/>
      <c r="D73" s="15"/>
      <c r="E73" s="18"/>
    </row>
    <row r="74" spans="1:5">
      <c r="A74" s="10" t="str">
        <f t="shared" si="2"/>
        <v/>
      </c>
      <c r="B74" s="16"/>
      <c r="C74" s="11"/>
      <c r="D74" s="15"/>
      <c r="E74" s="18"/>
    </row>
    <row r="75" spans="1:5">
      <c r="A75" s="10" t="str">
        <f t="shared" si="2"/>
        <v/>
      </c>
      <c r="B75" s="16"/>
      <c r="C75" s="11"/>
      <c r="D75" s="15"/>
      <c r="E75" s="18"/>
    </row>
    <row r="76" spans="1:5">
      <c r="A76" s="10" t="str">
        <f t="shared" si="2"/>
        <v/>
      </c>
      <c r="B76" s="16"/>
      <c r="C76" s="11"/>
      <c r="D76" s="15"/>
      <c r="E76" s="18"/>
    </row>
    <row r="77" spans="1:5">
      <c r="A77" s="10" t="str">
        <f t="shared" si="2"/>
        <v/>
      </c>
      <c r="B77" s="16"/>
      <c r="C77" s="11"/>
      <c r="D77" s="15"/>
      <c r="E77" s="18"/>
    </row>
    <row r="78" spans="1:5">
      <c r="A78" s="10" t="str">
        <f t="shared" si="2"/>
        <v/>
      </c>
      <c r="B78" s="16"/>
      <c r="C78" s="11"/>
      <c r="D78" s="15"/>
      <c r="E78" s="18"/>
    </row>
    <row r="79" spans="1:5">
      <c r="A79" s="10" t="str">
        <f t="shared" si="2"/>
        <v/>
      </c>
      <c r="B79" s="16"/>
      <c r="C79" s="11"/>
      <c r="D79" s="15"/>
      <c r="E79" s="18"/>
    </row>
    <row r="80" spans="1:5">
      <c r="A80" s="10" t="str">
        <f t="shared" si="2"/>
        <v/>
      </c>
      <c r="B80" s="16"/>
      <c r="C80" s="11"/>
      <c r="D80" s="15"/>
      <c r="E80" s="18"/>
    </row>
    <row r="81" spans="1:5">
      <c r="A81" s="10" t="str">
        <f t="shared" si="2"/>
        <v/>
      </c>
      <c r="B81" s="16"/>
      <c r="C81" s="11"/>
      <c r="D81" s="15"/>
      <c r="E81" s="18"/>
    </row>
    <row r="82" spans="1:5">
      <c r="A82" s="10" t="str">
        <f t="shared" si="2"/>
        <v/>
      </c>
      <c r="B82" s="16"/>
      <c r="C82" s="11"/>
      <c r="D82" s="15"/>
      <c r="E82" s="18"/>
    </row>
    <row r="83" spans="1:5">
      <c r="A83" s="10" t="str">
        <f t="shared" si="2"/>
        <v/>
      </c>
      <c r="B83" s="16"/>
      <c r="C83" s="11"/>
      <c r="D83" s="15"/>
      <c r="E83" s="18"/>
    </row>
    <row r="84" spans="1:5">
      <c r="A84" s="10" t="str">
        <f t="shared" si="2"/>
        <v/>
      </c>
      <c r="B84" s="16"/>
      <c r="C84" s="11"/>
      <c r="D84" s="15"/>
      <c r="E84" s="18"/>
    </row>
    <row r="85" spans="1:5">
      <c r="A85" s="10" t="str">
        <f t="shared" si="2"/>
        <v/>
      </c>
      <c r="B85" s="16"/>
      <c r="C85" s="11"/>
      <c r="D85" s="15"/>
      <c r="E85" s="18"/>
    </row>
    <row r="86" spans="1:5">
      <c r="A86" s="10" t="str">
        <f t="shared" si="2"/>
        <v/>
      </c>
      <c r="B86" s="16"/>
      <c r="C86" s="11"/>
      <c r="D86" s="15"/>
      <c r="E86" s="18"/>
    </row>
    <row r="87" spans="1:5">
      <c r="A87" s="10" t="str">
        <f t="shared" si="2"/>
        <v/>
      </c>
      <c r="B87" s="16"/>
      <c r="C87" s="11"/>
      <c r="D87" s="15"/>
      <c r="E87" s="18"/>
    </row>
    <row r="88" spans="1:5">
      <c r="A88" s="10" t="str">
        <f t="shared" si="2"/>
        <v/>
      </c>
      <c r="B88" s="16"/>
      <c r="C88" s="11"/>
      <c r="D88" s="15"/>
      <c r="E88" s="18"/>
    </row>
    <row r="89" spans="1:5">
      <c r="A89" s="10" t="str">
        <f t="shared" si="2"/>
        <v/>
      </c>
      <c r="B89" s="16"/>
      <c r="C89" s="11"/>
      <c r="D89" s="15"/>
      <c r="E89" s="18"/>
    </row>
    <row r="90" spans="1:5">
      <c r="A90" s="10" t="str">
        <f t="shared" si="2"/>
        <v/>
      </c>
      <c r="B90" s="16"/>
      <c r="C90" s="11"/>
      <c r="D90" s="15"/>
      <c r="E90" s="18"/>
    </row>
    <row r="91" spans="1:5">
      <c r="A91" s="10" t="str">
        <f t="shared" si="2"/>
        <v/>
      </c>
      <c r="B91" s="16"/>
      <c r="C91" s="11"/>
      <c r="D91" s="15"/>
      <c r="E91" s="18"/>
    </row>
    <row r="92" spans="1:5">
      <c r="A92" s="10" t="str">
        <f t="shared" si="2"/>
        <v/>
      </c>
      <c r="B92" s="16"/>
      <c r="C92" s="11"/>
      <c r="D92" s="15"/>
      <c r="E92" s="18"/>
    </row>
    <row r="93" spans="1:5">
      <c r="A93" s="10" t="str">
        <f t="shared" si="2"/>
        <v/>
      </c>
      <c r="B93" s="16"/>
      <c r="C93" s="11"/>
      <c r="D93" s="15"/>
      <c r="E93" s="18"/>
    </row>
    <row r="94" spans="1:5">
      <c r="A94" s="10" t="str">
        <f t="shared" si="2"/>
        <v/>
      </c>
      <c r="B94" s="16"/>
      <c r="C94" s="11"/>
      <c r="D94" s="15"/>
      <c r="E94" s="18"/>
    </row>
    <row r="95" spans="1:5">
      <c r="A95" s="10" t="str">
        <f t="shared" si="2"/>
        <v/>
      </c>
      <c r="B95" s="16"/>
      <c r="C95" s="11"/>
      <c r="D95" s="15"/>
      <c r="E95" s="18"/>
    </row>
    <row r="96" spans="1:5">
      <c r="A96" s="10" t="str">
        <f t="shared" si="2"/>
        <v/>
      </c>
      <c r="B96" s="16"/>
      <c r="C96" s="11"/>
      <c r="D96" s="15"/>
      <c r="E96" s="18"/>
    </row>
    <row r="97" spans="1:5">
      <c r="A97" s="10" t="str">
        <f t="shared" si="2"/>
        <v/>
      </c>
      <c r="B97" s="16"/>
      <c r="C97" s="11"/>
      <c r="D97" s="15"/>
      <c r="E97" s="18"/>
    </row>
    <row r="98" spans="1:5">
      <c r="A98" s="10" t="str">
        <f t="shared" ref="A98:A129" si="3">IF(B98="","",ROW()-1)</f>
        <v/>
      </c>
      <c r="B98" s="16"/>
      <c r="C98" s="11"/>
      <c r="D98" s="15"/>
      <c r="E98" s="18"/>
    </row>
    <row r="99" spans="1:5">
      <c r="A99" s="10" t="str">
        <f t="shared" si="3"/>
        <v/>
      </c>
      <c r="B99" s="16"/>
      <c r="C99" s="11"/>
      <c r="D99" s="15"/>
      <c r="E99" s="18"/>
    </row>
    <row r="100" spans="1:5">
      <c r="A100" s="10" t="str">
        <f t="shared" si="3"/>
        <v/>
      </c>
      <c r="B100" s="16"/>
      <c r="C100" s="11"/>
      <c r="D100" s="15"/>
      <c r="E100" s="18"/>
    </row>
    <row r="101" spans="1:5">
      <c r="A101" s="10" t="str">
        <f t="shared" si="3"/>
        <v/>
      </c>
      <c r="B101" s="16"/>
      <c r="C101" s="11"/>
      <c r="D101" s="15"/>
      <c r="E101" s="18"/>
    </row>
    <row r="102" spans="1:5">
      <c r="A102" s="10" t="str">
        <f t="shared" si="3"/>
        <v/>
      </c>
      <c r="B102" s="16"/>
      <c r="C102" s="11"/>
      <c r="D102" s="15"/>
      <c r="E102" s="18"/>
    </row>
    <row r="103" spans="1:5">
      <c r="A103" s="10" t="str">
        <f t="shared" si="3"/>
        <v/>
      </c>
      <c r="B103" s="16"/>
      <c r="C103" s="11"/>
      <c r="D103" s="15"/>
      <c r="E103" s="18"/>
    </row>
    <row r="104" spans="1:5">
      <c r="A104" s="10" t="str">
        <f t="shared" si="3"/>
        <v/>
      </c>
      <c r="B104" s="16"/>
      <c r="C104" s="11"/>
      <c r="D104" s="15"/>
      <c r="E104" s="18"/>
    </row>
    <row r="105" spans="1:5">
      <c r="A105" s="10" t="str">
        <f t="shared" si="3"/>
        <v/>
      </c>
      <c r="B105" s="16"/>
      <c r="C105" s="11"/>
      <c r="D105" s="15"/>
      <c r="E105" s="18"/>
    </row>
    <row r="106" spans="1:5">
      <c r="A106" s="10" t="str">
        <f t="shared" si="3"/>
        <v/>
      </c>
      <c r="B106" s="16"/>
      <c r="C106" s="11"/>
      <c r="D106" s="15"/>
      <c r="E106" s="18"/>
    </row>
    <row r="107" spans="1:5">
      <c r="A107" s="10" t="str">
        <f t="shared" si="3"/>
        <v/>
      </c>
      <c r="B107" s="16"/>
      <c r="C107" s="11"/>
      <c r="D107" s="15"/>
      <c r="E107" s="18"/>
    </row>
    <row r="108" spans="1:5">
      <c r="A108" s="10" t="str">
        <f t="shared" si="3"/>
        <v/>
      </c>
      <c r="B108" s="16"/>
      <c r="C108" s="11"/>
      <c r="D108" s="15"/>
      <c r="E108" s="18"/>
    </row>
    <row r="109" spans="1:5">
      <c r="A109" s="10" t="str">
        <f t="shared" si="3"/>
        <v/>
      </c>
      <c r="B109" s="16"/>
      <c r="C109" s="11"/>
      <c r="D109" s="15"/>
      <c r="E109" s="18"/>
    </row>
    <row r="110" spans="1:5">
      <c r="A110" s="10" t="str">
        <f t="shared" si="3"/>
        <v/>
      </c>
      <c r="B110" s="16"/>
      <c r="C110" s="11"/>
      <c r="D110" s="15"/>
      <c r="E110" s="18"/>
    </row>
    <row r="111" spans="1:5">
      <c r="A111" s="10" t="str">
        <f t="shared" si="3"/>
        <v/>
      </c>
      <c r="B111" s="16"/>
      <c r="C111" s="11"/>
      <c r="D111" s="15"/>
      <c r="E111" s="18"/>
    </row>
    <row r="112" spans="1:5">
      <c r="A112" s="10" t="str">
        <f t="shared" si="3"/>
        <v/>
      </c>
      <c r="B112" s="16"/>
      <c r="C112" s="11"/>
      <c r="D112" s="15"/>
      <c r="E112" s="18"/>
    </row>
    <row r="113" spans="1:5">
      <c r="A113" s="10" t="str">
        <f t="shared" si="3"/>
        <v/>
      </c>
      <c r="B113" s="16"/>
      <c r="C113" s="11"/>
      <c r="D113" s="15"/>
      <c r="E113" s="18"/>
    </row>
    <row r="114" spans="1:5">
      <c r="A114" s="10" t="str">
        <f t="shared" si="3"/>
        <v/>
      </c>
      <c r="B114" s="16"/>
      <c r="C114" s="11"/>
      <c r="D114" s="15"/>
      <c r="E114" s="18"/>
    </row>
    <row r="115" spans="1:5">
      <c r="A115" s="10" t="str">
        <f t="shared" si="3"/>
        <v/>
      </c>
      <c r="B115" s="16"/>
      <c r="C115" s="11"/>
      <c r="D115" s="15"/>
      <c r="E115" s="18"/>
    </row>
    <row r="116" spans="1:5">
      <c r="A116" s="10" t="str">
        <f t="shared" si="3"/>
        <v/>
      </c>
      <c r="B116" s="16"/>
      <c r="C116" s="11"/>
      <c r="D116" s="15"/>
      <c r="E116" s="18"/>
    </row>
    <row r="117" spans="1:5">
      <c r="A117" s="10" t="str">
        <f t="shared" si="3"/>
        <v/>
      </c>
      <c r="B117" s="16"/>
      <c r="C117" s="11"/>
      <c r="D117" s="15"/>
      <c r="E117" s="18"/>
    </row>
    <row r="118" spans="1:5">
      <c r="A118" s="10" t="str">
        <f t="shared" si="3"/>
        <v/>
      </c>
      <c r="B118" s="16"/>
      <c r="C118" s="11"/>
      <c r="D118" s="15"/>
      <c r="E118" s="18"/>
    </row>
    <row r="119" spans="1:5">
      <c r="A119" s="10" t="str">
        <f t="shared" si="3"/>
        <v/>
      </c>
      <c r="B119" s="16"/>
      <c r="C119" s="11"/>
      <c r="D119" s="15"/>
      <c r="E119" s="18"/>
    </row>
    <row r="120" spans="1:5">
      <c r="A120" s="10" t="str">
        <f t="shared" si="3"/>
        <v/>
      </c>
      <c r="B120" s="16"/>
      <c r="C120" s="11"/>
      <c r="D120" s="15"/>
      <c r="E120" s="18"/>
    </row>
    <row r="121" spans="1:5">
      <c r="A121" s="10" t="str">
        <f t="shared" si="3"/>
        <v/>
      </c>
      <c r="B121" s="16"/>
      <c r="C121" s="11"/>
      <c r="D121" s="15"/>
      <c r="E121" s="18"/>
    </row>
    <row r="122" spans="1:5">
      <c r="A122" s="10" t="str">
        <f t="shared" si="3"/>
        <v/>
      </c>
      <c r="B122" s="16"/>
      <c r="C122" s="11"/>
      <c r="D122" s="15"/>
      <c r="E122" s="18"/>
    </row>
    <row r="123" spans="1:5">
      <c r="A123" s="10" t="str">
        <f t="shared" si="3"/>
        <v/>
      </c>
      <c r="B123" s="16"/>
      <c r="C123" s="11"/>
      <c r="D123" s="15"/>
      <c r="E123" s="18"/>
    </row>
    <row r="124" spans="1:5">
      <c r="A124" s="10" t="str">
        <f t="shared" si="3"/>
        <v/>
      </c>
      <c r="B124" s="16"/>
      <c r="C124" s="11"/>
      <c r="D124" s="15"/>
      <c r="E124" s="18"/>
    </row>
    <row r="125" spans="1:5">
      <c r="A125" s="10" t="str">
        <f t="shared" si="3"/>
        <v/>
      </c>
      <c r="B125" s="16"/>
      <c r="C125" s="11"/>
      <c r="D125" s="15"/>
      <c r="E125" s="18"/>
    </row>
    <row r="126" spans="1:5">
      <c r="A126" s="10" t="str">
        <f t="shared" si="3"/>
        <v/>
      </c>
      <c r="B126" s="16"/>
      <c r="C126" s="11"/>
      <c r="D126" s="15"/>
      <c r="E126" s="18"/>
    </row>
    <row r="127" spans="1:5">
      <c r="A127" s="10" t="str">
        <f t="shared" si="3"/>
        <v/>
      </c>
      <c r="B127" s="16"/>
      <c r="C127" s="11"/>
      <c r="D127" s="15"/>
      <c r="E127" s="18"/>
    </row>
    <row r="128" spans="1:5">
      <c r="A128" s="10" t="str">
        <f t="shared" si="3"/>
        <v/>
      </c>
      <c r="B128" s="16"/>
      <c r="C128" s="11"/>
      <c r="D128" s="15"/>
      <c r="E128" s="18"/>
    </row>
    <row r="129" spans="1:5">
      <c r="A129" s="10" t="str">
        <f t="shared" si="3"/>
        <v/>
      </c>
      <c r="B129" s="16"/>
      <c r="C129" s="11"/>
      <c r="D129" s="15"/>
      <c r="E129" s="18"/>
    </row>
    <row r="130" spans="1:5">
      <c r="A130" s="10" t="str">
        <f t="shared" ref="A130:A161" si="4">IF(B130="","",ROW()-1)</f>
        <v/>
      </c>
      <c r="B130" s="16"/>
      <c r="C130" s="11"/>
      <c r="D130" s="15"/>
      <c r="E130" s="18"/>
    </row>
    <row r="131" spans="1:5">
      <c r="A131" s="10" t="str">
        <f t="shared" si="4"/>
        <v/>
      </c>
      <c r="B131" s="16"/>
      <c r="C131" s="11"/>
      <c r="D131" s="15"/>
      <c r="E131" s="18"/>
    </row>
    <row r="132" spans="1:5">
      <c r="A132" s="10" t="str">
        <f t="shared" si="4"/>
        <v/>
      </c>
      <c r="B132" s="16"/>
      <c r="C132" s="11"/>
      <c r="D132" s="15"/>
      <c r="E132" s="18"/>
    </row>
    <row r="133" spans="1:5">
      <c r="A133" s="10" t="str">
        <f t="shared" si="4"/>
        <v/>
      </c>
      <c r="B133" s="16"/>
      <c r="C133" s="11"/>
      <c r="D133" s="15"/>
      <c r="E133" s="18"/>
    </row>
    <row r="134" spans="1:5">
      <c r="A134" s="10" t="str">
        <f t="shared" si="4"/>
        <v/>
      </c>
      <c r="B134" s="16"/>
      <c r="C134" s="11"/>
      <c r="D134" s="15"/>
      <c r="E134" s="18"/>
    </row>
    <row r="135" spans="1:5">
      <c r="A135" s="10" t="str">
        <f t="shared" si="4"/>
        <v/>
      </c>
      <c r="B135" s="16"/>
      <c r="C135" s="11"/>
      <c r="D135" s="15"/>
      <c r="E135" s="18"/>
    </row>
    <row r="136" spans="1:5">
      <c r="A136" s="10" t="str">
        <f t="shared" si="4"/>
        <v/>
      </c>
      <c r="B136" s="16"/>
      <c r="C136" s="11"/>
      <c r="D136" s="15"/>
      <c r="E136" s="18"/>
    </row>
    <row r="137" spans="1:5">
      <c r="A137" s="10" t="str">
        <f t="shared" si="4"/>
        <v/>
      </c>
      <c r="B137" s="16"/>
      <c r="C137" s="11"/>
      <c r="D137" s="15"/>
      <c r="E137" s="18"/>
    </row>
    <row r="138" spans="1:5">
      <c r="A138" s="10" t="str">
        <f t="shared" si="4"/>
        <v/>
      </c>
      <c r="B138" s="16"/>
      <c r="C138" s="11"/>
      <c r="D138" s="15"/>
      <c r="E138" s="18"/>
    </row>
    <row r="139" spans="1:5">
      <c r="A139" s="10" t="str">
        <f t="shared" si="4"/>
        <v/>
      </c>
      <c r="B139" s="16"/>
      <c r="C139" s="11"/>
      <c r="D139" s="15"/>
      <c r="E139" s="18"/>
    </row>
    <row r="140" spans="1:5">
      <c r="A140" s="10" t="str">
        <f t="shared" si="4"/>
        <v/>
      </c>
      <c r="B140" s="16"/>
      <c r="C140" s="11"/>
      <c r="D140" s="15"/>
      <c r="E140" s="18"/>
    </row>
    <row r="141" spans="1:5">
      <c r="A141" s="10" t="str">
        <f t="shared" si="4"/>
        <v/>
      </c>
      <c r="B141" s="16"/>
      <c r="C141" s="11"/>
      <c r="D141" s="15"/>
      <c r="E141" s="18"/>
    </row>
    <row r="142" spans="1:5">
      <c r="A142" s="10" t="str">
        <f t="shared" si="4"/>
        <v/>
      </c>
      <c r="B142" s="16"/>
      <c r="C142" s="11"/>
      <c r="D142" s="15"/>
      <c r="E142" s="18"/>
    </row>
    <row r="143" spans="1:5">
      <c r="A143" s="10" t="str">
        <f t="shared" si="4"/>
        <v/>
      </c>
      <c r="B143" s="16"/>
      <c r="C143" s="11"/>
      <c r="D143" s="15"/>
      <c r="E143" s="18"/>
    </row>
    <row r="144" spans="1:5">
      <c r="A144" s="10" t="str">
        <f t="shared" si="4"/>
        <v/>
      </c>
      <c r="B144" s="16"/>
      <c r="C144" s="11"/>
      <c r="D144" s="15"/>
      <c r="E144" s="18"/>
    </row>
    <row r="145" spans="1:5">
      <c r="A145" s="10" t="str">
        <f t="shared" si="4"/>
        <v/>
      </c>
      <c r="B145" s="16"/>
      <c r="C145" s="11"/>
      <c r="D145" s="15"/>
      <c r="E145" s="18"/>
    </row>
    <row r="146" spans="1:5">
      <c r="A146" s="10" t="str">
        <f t="shared" si="4"/>
        <v/>
      </c>
      <c r="B146" s="16"/>
      <c r="C146" s="11"/>
      <c r="D146" s="15"/>
      <c r="E146" s="18"/>
    </row>
    <row r="147" spans="1:5">
      <c r="A147" s="10" t="str">
        <f t="shared" si="4"/>
        <v/>
      </c>
      <c r="B147" s="16"/>
      <c r="C147" s="11"/>
      <c r="D147" s="15"/>
      <c r="E147" s="18"/>
    </row>
    <row r="148" spans="1:5">
      <c r="A148" s="10" t="str">
        <f t="shared" si="4"/>
        <v/>
      </c>
      <c r="B148" s="16"/>
      <c r="C148" s="11"/>
      <c r="D148" s="15"/>
      <c r="E148" s="18"/>
    </row>
    <row r="149" spans="1:5">
      <c r="A149" s="10" t="str">
        <f t="shared" si="4"/>
        <v/>
      </c>
      <c r="B149" s="16"/>
      <c r="C149" s="11"/>
      <c r="D149" s="15"/>
      <c r="E149" s="18"/>
    </row>
    <row r="150" spans="1:5">
      <c r="A150" s="10" t="str">
        <f t="shared" si="4"/>
        <v/>
      </c>
      <c r="B150" s="16"/>
      <c r="C150" s="11"/>
      <c r="D150" s="15"/>
      <c r="E150" s="18"/>
    </row>
    <row r="151" spans="1:5">
      <c r="A151" s="10" t="str">
        <f t="shared" si="4"/>
        <v/>
      </c>
      <c r="B151" s="16"/>
      <c r="C151" s="11"/>
      <c r="D151" s="15"/>
      <c r="E151" s="18"/>
    </row>
    <row r="152" spans="1:5">
      <c r="A152" s="10" t="str">
        <f t="shared" si="4"/>
        <v/>
      </c>
      <c r="B152" s="16"/>
      <c r="C152" s="11"/>
      <c r="D152" s="15"/>
      <c r="E152" s="18"/>
    </row>
    <row r="153" spans="1:5">
      <c r="A153" s="10" t="str">
        <f t="shared" si="4"/>
        <v/>
      </c>
      <c r="B153" s="16"/>
      <c r="C153" s="11"/>
      <c r="D153" s="15"/>
      <c r="E153" s="18"/>
    </row>
    <row r="154" spans="1:5">
      <c r="A154" s="10" t="str">
        <f t="shared" si="4"/>
        <v/>
      </c>
      <c r="B154" s="16"/>
      <c r="C154" s="11"/>
      <c r="D154" s="15"/>
      <c r="E154" s="18"/>
    </row>
    <row r="155" spans="1:5">
      <c r="A155" s="10" t="str">
        <f t="shared" si="4"/>
        <v/>
      </c>
      <c r="B155" s="16"/>
      <c r="C155" s="11"/>
      <c r="D155" s="15"/>
      <c r="E155" s="18"/>
    </row>
    <row r="156" spans="1:5">
      <c r="A156" s="10" t="str">
        <f t="shared" si="4"/>
        <v/>
      </c>
      <c r="B156" s="16"/>
      <c r="C156" s="11"/>
      <c r="D156" s="15"/>
      <c r="E156" s="18"/>
    </row>
    <row r="157" spans="1:5">
      <c r="A157" s="10" t="str">
        <f t="shared" si="4"/>
        <v/>
      </c>
      <c r="B157" s="16"/>
      <c r="C157" s="11"/>
      <c r="D157" s="15"/>
      <c r="E157" s="18"/>
    </row>
    <row r="158" spans="1:5">
      <c r="A158" s="10" t="str">
        <f t="shared" si="4"/>
        <v/>
      </c>
      <c r="B158" s="16"/>
      <c r="C158" s="11"/>
      <c r="D158" s="15"/>
      <c r="E158" s="18"/>
    </row>
    <row r="159" spans="1:5">
      <c r="A159" s="10" t="str">
        <f t="shared" si="4"/>
        <v/>
      </c>
      <c r="B159" s="16"/>
      <c r="C159" s="11"/>
      <c r="D159" s="15"/>
      <c r="E159" s="18"/>
    </row>
    <row r="160" spans="1:5">
      <c r="A160" s="10" t="str">
        <f t="shared" si="4"/>
        <v/>
      </c>
      <c r="B160" s="16"/>
      <c r="C160" s="11"/>
      <c r="D160" s="15"/>
      <c r="E160" s="18"/>
    </row>
    <row r="161" spans="1:5">
      <c r="A161" s="10" t="str">
        <f t="shared" si="4"/>
        <v/>
      </c>
      <c r="B161" s="16"/>
      <c r="C161" s="11"/>
      <c r="D161" s="15"/>
      <c r="E161" s="18"/>
    </row>
    <row r="162" spans="1:5">
      <c r="A162" s="10" t="str">
        <f t="shared" ref="A162:A193" si="5">IF(B162="","",ROW()-1)</f>
        <v/>
      </c>
      <c r="B162" s="16"/>
      <c r="C162" s="11"/>
      <c r="D162" s="15"/>
      <c r="E162" s="18"/>
    </row>
    <row r="163" spans="1:5">
      <c r="A163" s="10" t="str">
        <f t="shared" si="5"/>
        <v/>
      </c>
      <c r="B163" s="16"/>
      <c r="C163" s="11"/>
      <c r="D163" s="15"/>
      <c r="E163" s="18"/>
    </row>
    <row r="164" spans="1:5">
      <c r="A164" s="10" t="str">
        <f t="shared" si="5"/>
        <v/>
      </c>
      <c r="B164" s="16"/>
      <c r="C164" s="11"/>
      <c r="D164" s="15"/>
      <c r="E164" s="18"/>
    </row>
    <row r="165" spans="1:5">
      <c r="A165" s="10" t="str">
        <f t="shared" si="5"/>
        <v/>
      </c>
      <c r="B165" s="16"/>
      <c r="C165" s="11"/>
      <c r="D165" s="15"/>
      <c r="E165" s="18"/>
    </row>
    <row r="166" spans="1:5">
      <c r="A166" s="10" t="str">
        <f t="shared" si="5"/>
        <v/>
      </c>
      <c r="B166" s="16"/>
      <c r="C166" s="11"/>
      <c r="D166" s="15"/>
      <c r="E166" s="18"/>
    </row>
    <row r="167" spans="1:5">
      <c r="A167" s="10" t="str">
        <f t="shared" si="5"/>
        <v/>
      </c>
      <c r="B167" s="16"/>
      <c r="C167" s="11"/>
      <c r="D167" s="15"/>
      <c r="E167" s="18"/>
    </row>
    <row r="168" spans="1:5">
      <c r="A168" s="10" t="str">
        <f t="shared" si="5"/>
        <v/>
      </c>
      <c r="B168" s="16"/>
      <c r="C168" s="11"/>
      <c r="D168" s="15"/>
      <c r="E168" s="18"/>
    </row>
    <row r="169" spans="1:5">
      <c r="A169" s="10" t="str">
        <f t="shared" si="5"/>
        <v/>
      </c>
      <c r="B169" s="16"/>
      <c r="C169" s="11"/>
      <c r="D169" s="15"/>
      <c r="E169" s="18"/>
    </row>
    <row r="170" spans="1:5">
      <c r="A170" s="10" t="str">
        <f t="shared" si="5"/>
        <v/>
      </c>
      <c r="B170" s="16"/>
      <c r="C170" s="11"/>
      <c r="D170" s="15"/>
      <c r="E170" s="18"/>
    </row>
    <row r="171" spans="1:5">
      <c r="A171" s="10" t="str">
        <f t="shared" si="5"/>
        <v/>
      </c>
      <c r="B171" s="16"/>
      <c r="C171" s="11"/>
      <c r="D171" s="15"/>
      <c r="E171" s="18"/>
    </row>
    <row r="172" spans="1:5">
      <c r="A172" s="10" t="str">
        <f t="shared" si="5"/>
        <v/>
      </c>
      <c r="B172" s="16"/>
      <c r="C172" s="11"/>
      <c r="D172" s="15"/>
      <c r="E172" s="18"/>
    </row>
    <row r="173" spans="1:5">
      <c r="A173" s="10" t="str">
        <f t="shared" si="5"/>
        <v/>
      </c>
      <c r="B173" s="16"/>
      <c r="C173" s="11"/>
      <c r="D173" s="15"/>
      <c r="E173" s="18"/>
    </row>
    <row r="174" spans="1:5">
      <c r="A174" s="10" t="str">
        <f t="shared" si="5"/>
        <v/>
      </c>
      <c r="B174" s="16"/>
      <c r="C174" s="11"/>
      <c r="D174" s="15"/>
      <c r="E174" s="18"/>
    </row>
    <row r="175" spans="1:5">
      <c r="A175" s="10" t="str">
        <f t="shared" si="5"/>
        <v/>
      </c>
      <c r="B175" s="16"/>
      <c r="C175" s="11"/>
      <c r="D175" s="15"/>
      <c r="E175" s="18"/>
    </row>
    <row r="176" spans="1:5">
      <c r="A176" s="10" t="str">
        <f t="shared" si="5"/>
        <v/>
      </c>
      <c r="B176" s="16"/>
      <c r="C176" s="11"/>
      <c r="D176" s="15"/>
      <c r="E176" s="18"/>
    </row>
    <row r="177" spans="1:5">
      <c r="A177" s="10" t="str">
        <f t="shared" si="5"/>
        <v/>
      </c>
      <c r="B177" s="16"/>
      <c r="C177" s="11"/>
      <c r="D177" s="15"/>
      <c r="E177" s="18"/>
    </row>
    <row r="178" spans="1:5">
      <c r="A178" s="10" t="str">
        <f t="shared" si="5"/>
        <v/>
      </c>
      <c r="B178" s="16"/>
      <c r="C178" s="11"/>
      <c r="D178" s="15"/>
      <c r="E178" s="18"/>
    </row>
    <row r="179" spans="1:5">
      <c r="A179" s="10" t="str">
        <f t="shared" si="5"/>
        <v/>
      </c>
      <c r="B179" s="16"/>
      <c r="C179" s="11"/>
      <c r="D179" s="15"/>
      <c r="E179" s="18"/>
    </row>
    <row r="180" spans="1:5">
      <c r="A180" s="10" t="str">
        <f t="shared" si="5"/>
        <v/>
      </c>
      <c r="B180" s="16"/>
      <c r="C180" s="11"/>
      <c r="D180" s="15"/>
      <c r="E180" s="18"/>
    </row>
    <row r="181" spans="1:5">
      <c r="A181" s="10" t="str">
        <f t="shared" si="5"/>
        <v/>
      </c>
      <c r="B181" s="16"/>
      <c r="C181" s="11"/>
      <c r="D181" s="15"/>
      <c r="E181" s="18"/>
    </row>
    <row r="182" spans="1:5">
      <c r="A182" s="10" t="str">
        <f t="shared" si="5"/>
        <v/>
      </c>
      <c r="B182" s="16"/>
      <c r="C182" s="11"/>
      <c r="D182" s="15"/>
      <c r="E182" s="18"/>
    </row>
    <row r="183" spans="1:5">
      <c r="A183" s="10" t="str">
        <f t="shared" si="5"/>
        <v/>
      </c>
      <c r="B183" s="16"/>
      <c r="C183" s="11"/>
      <c r="D183" s="15"/>
      <c r="E183" s="18"/>
    </row>
    <row r="184" spans="1:5">
      <c r="A184" s="10" t="str">
        <f t="shared" si="5"/>
        <v/>
      </c>
      <c r="B184" s="16"/>
      <c r="C184" s="11"/>
      <c r="D184" s="15"/>
      <c r="E184" s="18"/>
    </row>
    <row r="185" spans="1:5">
      <c r="A185" s="10" t="str">
        <f t="shared" si="5"/>
        <v/>
      </c>
      <c r="B185" s="16"/>
      <c r="C185" s="11"/>
      <c r="D185" s="15"/>
      <c r="E185" s="18"/>
    </row>
    <row r="186" spans="1:5">
      <c r="A186" s="10" t="str">
        <f t="shared" si="5"/>
        <v/>
      </c>
      <c r="B186" s="16"/>
      <c r="C186" s="11"/>
      <c r="D186" s="15"/>
      <c r="E186" s="18"/>
    </row>
    <row r="187" spans="1:5">
      <c r="A187" s="10" t="str">
        <f t="shared" si="5"/>
        <v/>
      </c>
      <c r="B187" s="16"/>
      <c r="C187" s="11"/>
      <c r="D187" s="15"/>
      <c r="E187" s="18"/>
    </row>
    <row r="188" spans="1:5">
      <c r="A188" s="10" t="str">
        <f t="shared" si="5"/>
        <v/>
      </c>
      <c r="B188" s="16"/>
      <c r="C188" s="11"/>
      <c r="D188" s="15"/>
      <c r="E188" s="18"/>
    </row>
    <row r="189" spans="1:5">
      <c r="A189" s="10" t="str">
        <f t="shared" si="5"/>
        <v/>
      </c>
      <c r="B189" s="16"/>
      <c r="C189" s="11"/>
      <c r="D189" s="15"/>
      <c r="E189" s="18"/>
    </row>
    <row r="190" spans="1:5">
      <c r="A190" s="10" t="str">
        <f t="shared" si="5"/>
        <v/>
      </c>
      <c r="B190" s="16"/>
      <c r="C190" s="11"/>
      <c r="D190" s="15"/>
      <c r="E190" s="18"/>
    </row>
    <row r="191" spans="1:5">
      <c r="A191" s="10" t="str">
        <f t="shared" si="5"/>
        <v/>
      </c>
      <c r="B191" s="16"/>
      <c r="C191" s="11"/>
      <c r="D191" s="15"/>
      <c r="E191" s="18"/>
    </row>
    <row r="192" spans="1:5">
      <c r="A192" s="10" t="str">
        <f t="shared" si="5"/>
        <v/>
      </c>
      <c r="B192" s="16"/>
      <c r="C192" s="11"/>
      <c r="D192" s="15"/>
      <c r="E192" s="18"/>
    </row>
    <row r="193" spans="1:5">
      <c r="A193" s="10" t="str">
        <f t="shared" si="5"/>
        <v/>
      </c>
      <c r="B193" s="16"/>
      <c r="C193" s="11"/>
      <c r="D193" s="15"/>
      <c r="E193" s="18"/>
    </row>
    <row r="194" spans="1:5">
      <c r="A194" s="10" t="str">
        <f t="shared" ref="A194:A225" si="6">IF(B194="","",ROW()-1)</f>
        <v/>
      </c>
      <c r="B194" s="16"/>
      <c r="C194" s="11"/>
      <c r="D194" s="15"/>
      <c r="E194" s="18"/>
    </row>
    <row r="195" spans="1:5">
      <c r="A195" s="10" t="str">
        <f t="shared" si="6"/>
        <v/>
      </c>
      <c r="B195" s="16"/>
      <c r="C195" s="11"/>
      <c r="D195" s="15"/>
      <c r="E195" s="18"/>
    </row>
    <row r="196" spans="1:5">
      <c r="A196" s="10" t="str">
        <f t="shared" si="6"/>
        <v/>
      </c>
      <c r="B196" s="16"/>
      <c r="C196" s="11"/>
      <c r="D196" s="15"/>
      <c r="E196" s="18"/>
    </row>
    <row r="197" spans="1:5">
      <c r="A197" s="10" t="str">
        <f t="shared" si="6"/>
        <v/>
      </c>
      <c r="B197" s="16"/>
      <c r="C197" s="11"/>
      <c r="D197" s="15"/>
      <c r="E197" s="18"/>
    </row>
    <row r="198" spans="1:5">
      <c r="A198" s="10" t="str">
        <f t="shared" si="6"/>
        <v/>
      </c>
      <c r="B198" s="16"/>
      <c r="C198" s="11"/>
      <c r="D198" s="15"/>
      <c r="E198" s="18"/>
    </row>
    <row r="199" spans="1:5">
      <c r="A199" s="10" t="str">
        <f t="shared" si="6"/>
        <v/>
      </c>
      <c r="B199" s="16"/>
      <c r="C199" s="11"/>
      <c r="D199" s="15"/>
      <c r="E199" s="18"/>
    </row>
    <row r="200" spans="1:5">
      <c r="A200" s="10" t="str">
        <f t="shared" si="6"/>
        <v/>
      </c>
      <c r="B200" s="16"/>
      <c r="C200" s="11"/>
      <c r="D200" s="15"/>
      <c r="E200" s="18"/>
    </row>
    <row r="201" spans="1:5">
      <c r="A201" s="10" t="str">
        <f t="shared" si="6"/>
        <v/>
      </c>
      <c r="B201" s="16"/>
      <c r="C201" s="11"/>
      <c r="D201" s="15"/>
      <c r="E201" s="18"/>
    </row>
  </sheetData>
  <autoFilter ref="A1:E201" xr:uid="{00000000-0009-0000-0000-000003000000}"/>
  <dataValidations count="1">
    <dataValidation type="list" allowBlank="1" errorTitle="Ongeldige waarde" error="Kies een waarde uit de lijst." sqref="C2:C201" xr:uid="{00000000-0002-0000-0300-000000000000}">
      <formula1>"Inleg,Opname,Rente,Kosten,Correctie"</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Lees mij</vt:lpstr>
      <vt:lpstr>Posities</vt:lpstr>
      <vt:lpstr>Transacties</vt:lpstr>
      <vt:lpstr>Cash en inleg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van Wanrooij, Belegger Kees</dc:creator>
  <cp:lastModifiedBy>Kees van Wanrooij</cp:lastModifiedBy>
  <dcterms:created xsi:type="dcterms:W3CDTF">2026-09-12T11:47:21Z</dcterms:created>
  <dcterms:modified xsi:type="dcterms:W3CDTF">2026-09-12T12:25:27Z</dcterms:modified>
</cp:coreProperties>
</file>